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'1-1'!$A$1:$M$16</definedName>
    <definedName name="_xlnm.Print_Area" localSheetId="3">'1-2'!$A$1:$J$16</definedName>
    <definedName name="_xlnm.Print_Area" localSheetId="4">'2'!$A$1:$G$39</definedName>
    <definedName name="_xlnm.Print_Area" localSheetId="5">'2-1'!$A$1:$S$27</definedName>
    <definedName name="_xlnm.Print_Area" localSheetId="6">'3'!$A$1:$DG$23</definedName>
    <definedName name="_xlnm.Print_Area" localSheetId="7">'3-1'!$A$1:$G$36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'6'!$A$1:$L$12</definedName>
    <definedName name="_xlnm.Print_Area" localSheetId="14">'7'!$A$1:$H$44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'6'!$1:$6</definedName>
    <definedName name="_xlnm.Print_Titles" localSheetId="14">'7'!$1:$44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<sst xmlns="http://schemas.openxmlformats.org/spreadsheetml/2006/main" count="1201" uniqueCount="474">
  <si>
    <t>市检察院机关</t>
  </si>
  <si>
    <t>2022年部门预算</t>
  </si>
  <si>
    <t>表1</t>
  </si>
  <si>
    <t>部门收支总表</t>
  </si>
  <si>
    <t>单位名称： 市检察院机关</t>
  </si>
  <si>
    <t>单位：元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</si>
  <si>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</si>
  <si>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</si>
  <si>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</si>
  <si>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</si>
  <si>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</si>
  <si>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</si>
  <si>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</si>
  <si>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</si>
  <si>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</si>
  <si>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</si>
  <si>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</si>
  <si>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</si>
  <si>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</si>
  <si>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</si>
  <si>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</si>
  <si>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</si>
  <si>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</si>
  <si>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</si>
  <si>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</si>
  <si>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</si>
  <si>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</si>
  <si>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</si>
  <si>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</si>
  <si>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</si>
  <si>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</si>
  <si>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</si>
  <si>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</si>
  <si>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</si>
  <si>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</si>
  <si>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</si>
  <si>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</si>
  <si>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</si>
  <si>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</si>
  <si>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</si>
  <si>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</si>
  <si>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</si>
  <si>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</si>
  <si>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</si>
  <si>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</si>
  <si>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</si>
  <si>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</si>
  <si>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</si>
  <si>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</si>
  <si>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</si>
  <si>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</si>
  <si>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</si>
  <si>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</si>
  <si>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</si>
  <si>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部门收入总表</t>
  </si>
  <si>
    <t>项    目</t>
  </si>
  <si>
    <t>合计</t>
  </si>
  <si>
    <t>上年结转</t>
  </si>
  <si>
    <t>一般公共预算拨款收入</t>
  </si>
  <si>
    <t>事业单位经营收入</t>
  </si>
  <si>
    <t>其他收入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</si>
  <si>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</si>
  <si>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</si>
  <si>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</si>
  <si>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</si>
  <si>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</si>
  <si>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</si>
  <si>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小计</t>
  </si>
  <si>
    <t>类</t>
  </si>
  <si>
    <t>款</t>
  </si>
  <si>
    <t>项</t>
  </si>
  <si>
    <t>118</t>
  </si>
  <si>
    <t>马尔康市检察院</t>
  </si>
  <si>
    <t>204</t>
  </si>
  <si>
    <t>04</t>
  </si>
  <si>
    <t>01</t>
  </si>
  <si>
    <t xml:space="preserve">  118</t>
  </si>
  <si>
    <t xml:space="preserve">  行政运行</t>
  </si>
  <si>
    <t>99</t>
  </si>
  <si>
    <t>其他检察支出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</si>
  <si>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</si>
  <si>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</si>
  <si>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</si>
  <si>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</si>
  <si>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</si>
  <si>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</si>
  <si>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</si>
  <si>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</si>
  <si>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</si>
  <si>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</si>
  <si>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其他医疗费补助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</si>
  <si>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</si>
  <si>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</si>
  <si>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</si>
  <si>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</si>
  <si>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</si>
  <si>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</si>
  <si>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</si>
  <si>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</si>
  <si>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</si>
  <si>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</si>
  <si>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财政拨款收支总表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</si>
  <si>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</si>
  <si>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</si>
  <si>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</si>
  <si>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</si>
  <si>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</si>
  <si>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</si>
  <si>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</si>
  <si>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</si>
  <si>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</si>
  <si>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</si>
  <si>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</si>
  <si>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</si>
  <si>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</si>
  <si>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</si>
  <si>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</si>
  <si>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</si>
  <si>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</si>
  <si>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</si>
  <si>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</si>
  <si>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</si>
  <si>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</si>
  <si>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</si>
  <si>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</si>
  <si>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</si>
  <si>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</si>
  <si>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</si>
  <si>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</si>
  <si>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</si>
  <si>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</si>
  <si>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</si>
  <si>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</si>
  <si>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</si>
  <si>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</si>
  <si>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</si>
  <si>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</si>
  <si>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</si>
  <si>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</si>
  <si>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</si>
  <si>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</si>
  <si>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</si>
  <si>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</si>
  <si>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</si>
  <si>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</si>
  <si>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</si>
  <si>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</si>
  <si>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政府性基金安排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</si>
  <si>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</si>
  <si>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</si>
  <si>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</si>
  <si>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</si>
  <si>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</si>
  <si>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</si>
  <si>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</si>
  <si>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>502</t>
  </si>
  <si>
    <t xml:space="preserve">  机关商品和服务支出（政府预算）</t>
  </si>
  <si>
    <t>302</t>
  </si>
  <si>
    <t>07</t>
  </si>
  <si>
    <t>08</t>
  </si>
  <si>
    <t>09</t>
  </si>
  <si>
    <t>13</t>
  </si>
  <si>
    <t>16</t>
  </si>
  <si>
    <t xml:space="preserve">    公务接待费</t>
  </si>
  <si>
    <t>17</t>
  </si>
  <si>
    <t xml:space="preserve">    公务用车运行维护费</t>
  </si>
  <si>
    <t>26</t>
  </si>
  <si>
    <t>维修费</t>
  </si>
  <si>
    <t>31</t>
  </si>
  <si>
    <t>水费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</si>
  <si>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</si>
  <si>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</si>
  <si>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</si>
  <si>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</si>
  <si>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</si>
  <si>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</si>
  <si>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</si>
  <si>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</si>
  <si>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</si>
  <si>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</si>
  <si>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</si>
  <si>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</si>
  <si>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</si>
  <si>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</si>
  <si>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</si>
  <si>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</si>
  <si>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</si>
  <si>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</si>
  <si>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</si>
  <si>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</si>
  <si>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</si>
  <si>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</si>
  <si>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</si>
  <si>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</si>
  <si>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</si>
  <si>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</si>
  <si>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</si>
  <si>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</si>
  <si>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</si>
  <si>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</si>
  <si>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</si>
  <si>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</si>
  <si>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</si>
  <si>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</si>
  <si>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</si>
  <si>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</si>
  <si>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</si>
  <si>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</si>
  <si>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</si>
  <si>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</si>
  <si>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</si>
  <si>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</si>
  <si>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</si>
  <si>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</si>
  <si>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</si>
  <si>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</si>
  <si>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</si>
  <si>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</si>
  <si>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</si>
  <si>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</si>
  <si>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</si>
  <si>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</si>
  <si>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</si>
  <si>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</si>
  <si>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</si>
  <si>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</si>
  <si>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</si>
  <si>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</si>
  <si>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</si>
  <si>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</si>
  <si>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</si>
  <si>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</si>
  <si>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</si>
  <si>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</si>
  <si>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</si>
  <si>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</si>
  <si>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</si>
  <si>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</si>
  <si>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</si>
  <si>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</si>
  <si>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</si>
  <si>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</si>
  <si>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</si>
  <si>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</si>
  <si>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</si>
  <si>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</si>
  <si>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</si>
  <si>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</si>
  <si>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</si>
  <si>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</si>
  <si>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</si>
  <si>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</si>
  <si>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</si>
  <si>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</si>
  <si>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</si>
  <si>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</si>
  <si>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</si>
  <si>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</si>
  <si>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</si>
  <si>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</si>
  <si>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</si>
  <si>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公共安全支出</t>
  </si>
  <si>
    <t xml:space="preserve">  检察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</si>
  <si>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</si>
  <si>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</si>
  <si>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</si>
  <si>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</si>
  <si>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</si>
  <si>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</si>
  <si>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</si>
  <si>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</si>
  <si>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</si>
  <si>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</si>
  <si>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</si>
  <si>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</si>
  <si>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</si>
  <si>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</si>
  <si>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</si>
  <si>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</si>
  <si>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</si>
  <si>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</si>
  <si>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</si>
  <si>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</si>
  <si>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</si>
  <si>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</si>
  <si>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</si>
  <si>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</si>
  <si>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</si>
  <si>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</si>
  <si>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</si>
  <si>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</si>
  <si>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</si>
  <si>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</si>
  <si>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</si>
  <si>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</si>
  <si>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</si>
  <si>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</si>
  <si>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邮电费</t>
  </si>
  <si>
    <t xml:space="preserve">   维修费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</si>
  <si>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</si>
  <si>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</si>
  <si>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</si>
  <si>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</si>
  <si>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</si>
  <si>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</si>
  <si>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</si>
  <si>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</si>
  <si>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</si>
  <si>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</si>
  <si>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</si>
  <si>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</si>
  <si>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</si>
  <si>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</si>
  <si>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</si>
  <si>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</si>
  <si>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</si>
  <si>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</si>
  <si>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</si>
  <si>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</si>
  <si>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部门整体支出绩效目标申报表</t>
  </si>
  <si>
    <t>（2022年度）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</si>
  <si>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</si>
  <si>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</si>
  <si>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</si>
  <si>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</si>
  <si>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</si>
  <si>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</si>
  <si>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</si>
  <si>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</si>
  <si>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对刑事案件进行审查，批准或者决定是否逮捕犯罪嫌疑人</t>
  </si>
  <si>
    <t>主要任务(任务一)</t>
  </si>
  <si>
    <t>任务2</t>
  </si>
  <si>
    <t>对刑事案件进行审查，决定是否提起公诉，对决定提起公诉的案件支持公诉</t>
  </si>
  <si>
    <t>主要任务(任务二)</t>
  </si>
  <si>
    <t>任务3</t>
  </si>
  <si>
    <t>依照法律规定提起公益诉讼</t>
  </si>
  <si>
    <t>主要任务(任务三)</t>
  </si>
  <si>
    <t>任务4</t>
  </si>
  <si>
    <t>对诉讼活动实行法律监督</t>
  </si>
  <si>
    <t>主要任务(任务四)</t>
  </si>
  <si>
    <t>任务5</t>
  </si>
  <si>
    <t>对判决、裁定等生效法律文书的执行工作实行法律监督</t>
  </si>
  <si>
    <t>主要任务(任务五)</t>
  </si>
  <si>
    <t>任务6</t>
  </si>
  <si>
    <t>对监狱、看守所的执法活动实行法律监督</t>
  </si>
  <si>
    <t>主要任务(任务六)</t>
  </si>
  <si>
    <t>任务7</t>
  </si>
  <si>
    <t>完成市委市政府其他工作任务</t>
  </si>
  <si>
    <t>主要任务(任务七)</t>
  </si>
  <si>
    <t>任务8</t>
  </si>
  <si>
    <t>完成司法救助</t>
  </si>
  <si>
    <t>主要任务(任务八)</t>
  </si>
  <si>
    <t>金额合计</t>
  </si>
  <si>
    <t>年度
总体
目标</t>
  </si>
  <si>
    <t>人民检察院是国家的法律机关，依法行使职列职权：逮捕、起诉、公益诉讼、行政诉讼监督及完成市委市政府的其他工作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</si>
  <si>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</si>
  <si>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</si>
  <si>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</si>
  <si>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</si>
  <si>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</si>
  <si>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</si>
  <si>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</si>
  <si>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</si>
  <si>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</si>
  <si>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对刑事案件进行审查，批准或者决定是否逮捕犯罪嫌疑人，对刑事案件进行审查，决定是否提起公诉，对决定提起公诉的案件支持公诉</t>
  </si>
  <si>
    <t>〉60件</t>
  </si>
  <si>
    <t>指标值(数量指标1；)</t>
  </si>
  <si>
    <t>指标2；</t>
  </si>
  <si>
    <t>完成公益诉讼案件</t>
  </si>
  <si>
    <t>〉3件</t>
  </si>
  <si>
    <t>指标值(数量指标2；)</t>
  </si>
  <si>
    <t>指标3；</t>
  </si>
  <si>
    <t>完成司法救助案件</t>
  </si>
  <si>
    <t>〉2件</t>
  </si>
  <si>
    <t>指标值(数量指标3；)</t>
  </si>
  <si>
    <t>质量指标</t>
  </si>
  <si>
    <t>无错捕、漏捕、无错案</t>
  </si>
  <si>
    <t>0</t>
  </si>
  <si>
    <t>指标值(质量指标1；)</t>
  </si>
  <si>
    <t>指标值(质量指标2；)</t>
  </si>
  <si>
    <t>指标值(质量指标3；)</t>
  </si>
  <si>
    <t>时效指标</t>
  </si>
  <si>
    <t>12月以前完成司法救助案件</t>
  </si>
  <si>
    <t>12月以前</t>
  </si>
  <si>
    <t>指标值(时效指标1；)</t>
  </si>
  <si>
    <t>案件办结率</t>
  </si>
  <si>
    <t>90%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</si>
  <si>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</si>
  <si>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</si>
  <si>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</si>
  <si>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</si>
  <si>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</si>
  <si>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</si>
  <si>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</si>
  <si>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</si>
  <si>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</si>
  <si>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</si>
  <si>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</si>
  <si>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</si>
  <si>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</si>
  <si>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</si>
  <si>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</si>
  <si>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</si>
  <si>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</si>
  <si>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</si>
  <si>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</si>
  <si>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</si>
  <si>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</si>
  <si>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</si>
  <si>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</si>
  <si>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</si>
  <si>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满意度指标</t>
  </si>
  <si>
    <t>对聘用人民监督员发放满意度测评表，进行满意度测评</t>
  </si>
  <si>
    <t>〉98%</t>
  </si>
  <si>
    <t>指标值(满意度指标1；)</t>
  </si>
  <si>
    <t>公众满意度</t>
  </si>
  <si>
    <t>指标值(满意度指标2；)</t>
  </si>
  <si>
    <t>指标值(满意度指标3；)</t>
  </si>
  <si>
    <t>表7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</si>
  <si>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</si>
  <si>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</si>
  <si>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</si>
  <si>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</si>
  <si>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</si>
  <si>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</si>
  <si>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</si>
  <si>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</si>
  <si>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</si>
  <si>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>报送日期： 2022 年 1 月 17日</t>
  </si>
  <si>
    <t>2022年预算数</t>
  </si>
  <si>
    <t>2年预算数</t>
  </si>
  <si>
    <t>事业收入</t>
  </si>
  <si>
    <t>单位：元</t>
  </si>
  <si>
    <t>一般公共预算安排</t>
  </si>
  <si>
    <t>政府性基金安排</t>
  </si>
  <si>
    <t xml:space="preserve">    办公费</t>
  </si>
  <si>
    <t>水费</t>
  </si>
  <si>
    <t>电费</t>
  </si>
  <si>
    <t>邮电费</t>
  </si>
  <si>
    <t>取暖费</t>
  </si>
  <si>
    <t>物业管理费</t>
  </si>
  <si>
    <t>差旅费</t>
  </si>
  <si>
    <t>培训费</t>
  </si>
  <si>
    <t>劳务费</t>
  </si>
  <si>
    <t>公务用车运行维护费</t>
  </si>
  <si>
    <t>302</t>
  </si>
  <si>
    <t>99</t>
  </si>
  <si>
    <t>其他对个人和家庭补助</t>
  </si>
  <si>
    <t>204</t>
  </si>
  <si>
    <t>04</t>
  </si>
  <si>
    <t>210</t>
  </si>
  <si>
    <t>11</t>
  </si>
  <si>
    <t>公务员医疗补助</t>
  </si>
  <si>
    <t>其他医疗费补助</t>
  </si>
  <si>
    <t>其他检察支出</t>
  </si>
  <si>
    <t>13</t>
  </si>
  <si>
    <t>16</t>
  </si>
  <si>
    <t>17</t>
  </si>
  <si>
    <t>26</t>
  </si>
  <si>
    <t xml:space="preserve">   电费</t>
  </si>
  <si>
    <t xml:space="preserve">    差旅费</t>
  </si>
  <si>
    <t>公务接待费</t>
  </si>
  <si>
    <t>退休费</t>
  </si>
  <si>
    <t>118</t>
  </si>
  <si>
    <t>马尔康市人民检察院司法救助金项目</t>
  </si>
  <si>
    <t>马尔康市人民检察院</t>
  </si>
  <si>
    <t>完成3件司法救助案件</t>
  </si>
  <si>
    <t>&gt;3件</t>
  </si>
  <si>
    <t>案件数量</t>
  </si>
  <si>
    <t>被救助人员满意度</t>
  </si>
  <si>
    <t>&gt;98%</t>
  </si>
  <si>
    <t>303</t>
  </si>
  <si>
    <t>对个人和家庭补助</t>
  </si>
  <si>
    <t>奖励金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</si>
</sst>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#.00"/>
    <numFmt numFmtId="181" formatCode="&quot;\&quot;#,##0.00_);\(&quot;\&quot;#,##0.00\)"/>
    <numFmt numFmtId="182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4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0" fontId="5" fillId="0" borderId="0" xfId="40" applyAlignment="1">
      <alignment vertical="center"/>
      <protection/>
    </xf>
    <xf numFmtId="0" fontId="6" fillId="0" borderId="0" xfId="40" applyFont="1" applyAlignment="1">
      <alignment vertical="center"/>
      <protection/>
    </xf>
    <xf numFmtId="0" fontId="4" fillId="0" borderId="0" xfId="40" applyFont="1" applyAlignment="1">
      <alignment horizontal="right" vertical="center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4" xfId="40" applyFont="1" applyBorder="1" applyAlignment="1">
      <alignment horizontal="center" vertical="center" wrapText="1"/>
      <protection/>
    </xf>
    <xf numFmtId="4" fontId="1" fillId="0" borderId="15" xfId="40" applyNumberFormat="1" applyFont="1" applyBorder="1" applyAlignment="1">
      <alignment horizontal="left" vertical="center" wrapText="1"/>
      <protection/>
    </xf>
    <xf numFmtId="4" fontId="1" fillId="0" borderId="16" xfId="40" applyNumberFormat="1" applyFont="1" applyBorder="1" applyAlignment="1">
      <alignment horizontal="left" vertical="center" wrapText="1"/>
      <protection/>
    </xf>
    <xf numFmtId="4" fontId="1" fillId="0" borderId="17" xfId="40" applyNumberFormat="1" applyFont="1" applyBorder="1" applyAlignment="1">
      <alignment horizontal="left" vertical="center" wrapText="1"/>
      <protection/>
    </xf>
    <xf numFmtId="4" fontId="1" fillId="0" borderId="18" xfId="40" applyNumberFormat="1" applyFont="1" applyBorder="1" applyAlignment="1">
      <alignment horizontal="left" vertical="center" wrapText="1"/>
      <protection/>
    </xf>
    <xf numFmtId="4" fontId="1" fillId="0" borderId="19" xfId="40" applyNumberFormat="1" applyFont="1" applyBorder="1" applyAlignment="1">
      <alignment horizontal="left" vertical="center" wrapText="1"/>
      <protection/>
    </xf>
    <xf numFmtId="4" fontId="1" fillId="0" borderId="11" xfId="40" applyNumberFormat="1" applyFont="1" applyBorder="1" applyAlignment="1">
      <alignment horizontal="left" vertical="center" wrapText="1"/>
      <protection/>
    </xf>
    <xf numFmtId="0" fontId="1" fillId="0" borderId="20" xfId="40" applyFont="1" applyBorder="1" applyAlignment="1">
      <alignment horizontal="center" vertical="center" wrapText="1"/>
      <protection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5" fillId="0" borderId="0" xfId="40" applyBorder="1" applyAlignment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3" fontId="4" fillId="0" borderId="25" xfId="0" applyNumberFormat="1" applyFont="1" applyBorder="1" applyAlignment="1" applyProtection="1">
      <alignment vertical="center" wrapText="1"/>
      <protection/>
    </xf>
    <xf numFmtId="3" fontId="4" fillId="0" borderId="26" xfId="0" applyNumberFormat="1" applyFont="1" applyBorder="1" applyAlignment="1" applyProtection="1">
      <alignment vertical="center" wrapText="1"/>
      <protection/>
    </xf>
    <xf numFmtId="3" fontId="4" fillId="0" borderId="27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 applyProtection="1">
      <alignment vertical="center" wrapText="1"/>
      <protection/>
    </xf>
    <xf numFmtId="0" fontId="4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3" fontId="4" fillId="0" borderId="22" xfId="0" applyNumberFormat="1" applyFont="1" applyBorder="1" applyAlignment="1" applyProtection="1">
      <alignment vertical="center" wrapText="1"/>
      <protection/>
    </xf>
    <xf numFmtId="3" fontId="4" fillId="0" borderId="28" xfId="0" applyNumberFormat="1" applyFont="1" applyBorder="1" applyAlignment="1" applyProtection="1">
      <alignment vertical="center" wrapText="1"/>
      <protection/>
    </xf>
    <xf numFmtId="3" fontId="4" fillId="0" borderId="29" xfId="0" applyNumberFormat="1" applyFont="1" applyBorder="1" applyAlignment="1" applyProtection="1">
      <alignment vertical="center" wrapText="1"/>
      <protection/>
    </xf>
    <xf numFmtId="3" fontId="4" fillId="0" borderId="30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Border="1" applyAlignment="1" applyProtection="1">
      <alignment vertical="center" wrapText="1"/>
      <protection/>
    </xf>
    <xf numFmtId="49" fontId="4" fillId="0" borderId="32" xfId="0" applyNumberFormat="1" applyFont="1" applyFill="1" applyBorder="1" applyAlignment="1" applyProtection="1">
      <alignment vertical="center" wrapText="1"/>
      <protection/>
    </xf>
    <xf numFmtId="3" fontId="4" fillId="0" borderId="24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4" fillId="33" borderId="2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11" xfId="0" applyNumberFormat="1" applyFont="1" applyBorder="1" applyAlignment="1">
      <alignment vertical="center" wrapText="1"/>
    </xf>
    <xf numFmtId="3" fontId="2" fillId="0" borderId="33" xfId="0" applyNumberFormat="1" applyFont="1" applyBorder="1" applyAlignment="1" applyProtection="1">
      <alignment vertical="center" wrapText="1"/>
      <protection/>
    </xf>
    <xf numFmtId="3" fontId="2" fillId="0" borderId="34" xfId="0" applyNumberFormat="1" applyFont="1" applyBorder="1" applyAlignment="1" applyProtection="1">
      <alignment vertical="center" wrapText="1"/>
      <protection/>
    </xf>
    <xf numFmtId="3" fontId="2" fillId="0" borderId="35" xfId="0" applyNumberFormat="1" applyFont="1" applyBorder="1" applyAlignment="1" applyProtection="1">
      <alignment vertical="center" wrapText="1"/>
      <protection/>
    </xf>
    <xf numFmtId="1" fontId="2" fillId="0" borderId="24" xfId="0" applyNumberFormat="1" applyFont="1" applyFill="1" applyBorder="1" applyAlignment="1">
      <alignment vertical="center"/>
    </xf>
    <xf numFmtId="3" fontId="2" fillId="0" borderId="36" xfId="0" applyNumberFormat="1" applyFont="1" applyBorder="1" applyAlignment="1" applyProtection="1">
      <alignment vertical="center" wrapText="1"/>
      <protection/>
    </xf>
    <xf numFmtId="3" fontId="2" fillId="0" borderId="37" xfId="0" applyNumberFormat="1" applyFont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>
      <alignment horizontal="center" vertical="center"/>
    </xf>
    <xf numFmtId="3" fontId="2" fillId="0" borderId="34" xfId="0" applyNumberFormat="1" applyFont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 wrapText="1"/>
    </xf>
    <xf numFmtId="0" fontId="2" fillId="0" borderId="32" xfId="0" applyNumberFormat="1" applyFont="1" applyFill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22" xfId="0" applyNumberFormat="1" applyFont="1" applyBorder="1" applyAlignment="1" applyProtection="1">
      <alignment vertical="center" wrapText="1"/>
      <protection/>
    </xf>
    <xf numFmtId="3" fontId="2" fillId="0" borderId="28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3" fontId="2" fillId="0" borderId="27" xfId="0" applyNumberFormat="1" applyFont="1" applyBorder="1" applyAlignment="1" applyProtection="1">
      <alignment vertical="center" wrapText="1"/>
      <protection/>
    </xf>
    <xf numFmtId="0" fontId="4" fillId="0" borderId="38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Border="1" applyAlignment="1" applyProtection="1">
      <alignment vertical="center" wrapText="1"/>
      <protection/>
    </xf>
    <xf numFmtId="3" fontId="4" fillId="0" borderId="17" xfId="0" applyNumberFormat="1" applyFont="1" applyBorder="1" applyAlignment="1" applyProtection="1">
      <alignment vertical="center" wrapText="1"/>
      <protection/>
    </xf>
    <xf numFmtId="3" fontId="4" fillId="0" borderId="39" xfId="0" applyNumberFormat="1" applyFont="1" applyBorder="1" applyAlignment="1" applyProtection="1">
      <alignment vertical="center" wrapText="1"/>
      <protection/>
    </xf>
    <xf numFmtId="3" fontId="2" fillId="0" borderId="36" xfId="0" applyNumberFormat="1" applyFont="1" applyBorder="1" applyAlignment="1" applyProtection="1">
      <alignment vertical="center" wrapText="1"/>
      <protection/>
    </xf>
    <xf numFmtId="180" fontId="12" fillId="0" borderId="40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2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  <xf numFmtId="3" fontId="2" fillId="0" borderId="21" xfId="0" applyNumberFormat="1" applyFont="1" applyBorder="1" applyAlignment="1" applyProtection="1">
      <alignment vertical="center" wrapText="1"/>
      <protection/>
    </xf>
    <xf numFmtId="3" fontId="2" fillId="0" borderId="41" xfId="0" applyNumberFormat="1" applyFont="1" applyBorder="1" applyAlignment="1" applyProtection="1">
      <alignment vertical="center" wrapText="1"/>
      <protection/>
    </xf>
    <xf numFmtId="3" fontId="2" fillId="0" borderId="42" xfId="0" applyNumberFormat="1" applyFont="1" applyBorder="1" applyAlignment="1" applyProtection="1">
      <alignment vertical="center" wrapText="1"/>
      <protection/>
    </xf>
    <xf numFmtId="3" fontId="2" fillId="0" borderId="43" xfId="0" applyNumberFormat="1" applyFont="1" applyBorder="1" applyAlignment="1">
      <alignment vertical="center" wrapText="1"/>
    </xf>
    <xf numFmtId="3" fontId="2" fillId="0" borderId="44" xfId="0" applyNumberFormat="1" applyFont="1" applyBorder="1" applyAlignment="1" applyProtection="1">
      <alignment vertical="center" wrapText="1"/>
      <protection/>
    </xf>
    <xf numFmtId="3" fontId="2" fillId="0" borderId="45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3" fontId="2" fillId="0" borderId="17" xfId="0" applyNumberFormat="1" applyFont="1" applyBorder="1" applyAlignment="1" applyProtection="1">
      <alignment vertical="center" wrapText="1"/>
      <protection/>
    </xf>
    <xf numFmtId="180" fontId="2" fillId="0" borderId="17" xfId="0" applyNumberFormat="1" applyFont="1" applyBorder="1" applyAlignment="1" applyProtection="1">
      <alignment vertical="center" wrapText="1"/>
      <protection/>
    </xf>
    <xf numFmtId="180" fontId="2" fillId="0" borderId="17" xfId="0" applyNumberFormat="1" applyFont="1" applyBorder="1" applyAlignment="1">
      <alignment vertical="center" wrapText="1"/>
    </xf>
    <xf numFmtId="1" fontId="0" fillId="0" borderId="11" xfId="0" applyNumberFormat="1" applyFill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55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56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32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55" xfId="0" applyNumberFormat="1" applyFont="1" applyFill="1" applyBorder="1" applyAlignment="1" applyProtection="1">
      <alignment horizontal="center" vertical="center"/>
      <protection/>
    </xf>
    <xf numFmtId="1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center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/>
    </xf>
    <xf numFmtId="1" fontId="4" fillId="0" borderId="55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1" fillId="0" borderId="55" xfId="40" applyFont="1" applyBorder="1" applyAlignment="1">
      <alignment horizontal="center" vertical="center" wrapText="1"/>
      <protection/>
    </xf>
    <xf numFmtId="0" fontId="1" fillId="0" borderId="23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1" fontId="1" fillId="0" borderId="26" xfId="0" applyNumberFormat="1" applyFont="1" applyBorder="1" applyAlignment="1">
      <alignment horizontal="left" vertical="center" wrapText="1"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24" xfId="40" applyFont="1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58" xfId="40" applyFont="1" applyBorder="1" applyAlignment="1">
      <alignment horizontal="center" vertical="center" wrapText="1"/>
      <protection/>
    </xf>
    <xf numFmtId="0" fontId="1" fillId="0" borderId="18" xfId="40" applyFont="1" applyBorder="1" applyAlignment="1">
      <alignment horizontal="center" vertical="center" wrapText="1"/>
      <protection/>
    </xf>
    <xf numFmtId="1" fontId="1" fillId="0" borderId="30" xfId="0" applyNumberFormat="1" applyFont="1" applyBorder="1" applyAlignment="1">
      <alignment horizontal="left" vertical="center" wrapText="1"/>
    </xf>
    <xf numFmtId="0" fontId="1" fillId="0" borderId="22" xfId="40" applyFont="1" applyBorder="1" applyAlignment="1">
      <alignment horizontal="left" vertical="center" wrapText="1"/>
      <protection/>
    </xf>
    <xf numFmtId="0" fontId="1" fillId="0" borderId="26" xfId="40" applyFont="1" applyBorder="1" applyAlignment="1">
      <alignment horizontal="left" vertical="center" wrapText="1"/>
      <protection/>
    </xf>
    <xf numFmtId="0" fontId="1" fillId="0" borderId="30" xfId="40" applyFont="1" applyBorder="1" applyAlignment="1">
      <alignment horizontal="left" vertical="center" wrapText="1"/>
      <protection/>
    </xf>
    <xf numFmtId="0" fontId="1" fillId="0" borderId="22" xfId="40" applyFont="1" applyBorder="1" applyAlignment="1">
      <alignment horizontal="center" vertical="center" wrapText="1"/>
      <protection/>
    </xf>
    <xf numFmtId="0" fontId="1" fillId="0" borderId="26" xfId="40" applyFont="1" applyBorder="1" applyAlignment="1">
      <alignment horizontal="center" vertical="center" wrapText="1"/>
      <protection/>
    </xf>
    <xf numFmtId="0" fontId="1" fillId="0" borderId="30" xfId="40" applyFont="1" applyBorder="1" applyAlignment="1">
      <alignment horizontal="center" vertical="center" wrapText="1"/>
      <protection/>
    </xf>
    <xf numFmtId="0" fontId="1" fillId="0" borderId="22" xfId="40" applyFont="1" applyBorder="1" applyAlignment="1">
      <alignment vertical="center" wrapText="1"/>
      <protection/>
    </xf>
    <xf numFmtId="0" fontId="1" fillId="0" borderId="26" xfId="40" applyFont="1" applyBorder="1" applyAlignment="1">
      <alignment vertical="center" wrapText="1"/>
      <protection/>
    </xf>
    <xf numFmtId="0" fontId="1" fillId="0" borderId="30" xfId="40" applyFont="1" applyBorder="1" applyAlignment="1">
      <alignment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26"/>
    </row>
    <row r="3" ht="102" customHeight="1">
      <c r="A3" s="127" t="s">
        <v>0</v>
      </c>
    </row>
    <row r="4" ht="107.25" customHeight="1">
      <c r="A4" s="128" t="s">
        <v>1</v>
      </c>
    </row>
    <row r="5" ht="409.5" customHeight="1" hidden="1">
      <c r="A5" s="129"/>
    </row>
    <row r="6" ht="29.25" customHeight="1">
      <c r="A6" s="130"/>
    </row>
    <row r="7" ht="78" customHeight="1"/>
    <row r="8" ht="82.5" customHeight="1">
      <c r="A8" s="131" t="s">
        <v>428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D13" sqref="D1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3"/>
      <c r="B1" s="53"/>
      <c r="C1" s="53"/>
      <c r="D1" s="53"/>
      <c r="E1" s="54"/>
      <c r="F1" s="53"/>
      <c r="G1" s="53"/>
      <c r="H1" s="31" t="s">
        <v>302</v>
      </c>
    </row>
    <row r="2" spans="1:8" ht="25.5" customHeight="1">
      <c r="A2" s="143" t="s">
        <v>303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55" t="s">
        <v>4</v>
      </c>
      <c r="B3" s="56"/>
      <c r="C3" s="56"/>
      <c r="D3" s="56"/>
      <c r="E3" s="56"/>
      <c r="F3" s="56"/>
      <c r="G3" s="56"/>
      <c r="H3" s="31" t="s">
        <v>5</v>
      </c>
    </row>
    <row r="4" spans="1:8" ht="19.5" customHeight="1">
      <c r="A4" s="169" t="s">
        <v>304</v>
      </c>
      <c r="B4" s="169" t="s">
        <v>305</v>
      </c>
      <c r="C4" s="195" t="s">
        <v>306</v>
      </c>
      <c r="D4" s="195"/>
      <c r="E4" s="196"/>
      <c r="F4" s="196"/>
      <c r="G4" s="196"/>
      <c r="H4" s="195"/>
    </row>
    <row r="5" spans="1:8" ht="19.5" customHeight="1">
      <c r="A5" s="169"/>
      <c r="B5" s="169"/>
      <c r="C5" s="201" t="s">
        <v>56</v>
      </c>
      <c r="D5" s="166" t="s">
        <v>203</v>
      </c>
      <c r="E5" s="190" t="s">
        <v>307</v>
      </c>
      <c r="F5" s="191"/>
      <c r="G5" s="192"/>
      <c r="H5" s="203" t="s">
        <v>208</v>
      </c>
    </row>
    <row r="6" spans="1:8" ht="33.75" customHeight="1">
      <c r="A6" s="165"/>
      <c r="B6" s="165"/>
      <c r="C6" s="202"/>
      <c r="D6" s="168"/>
      <c r="E6" s="57" t="s">
        <v>67</v>
      </c>
      <c r="F6" s="58" t="s">
        <v>308</v>
      </c>
      <c r="G6" s="59" t="s">
        <v>309</v>
      </c>
      <c r="H6" s="198"/>
    </row>
    <row r="7" spans="1:8" ht="19.5" customHeight="1">
      <c r="A7" s="35" t="s">
        <v>14</v>
      </c>
      <c r="B7" s="35" t="s">
        <v>56</v>
      </c>
      <c r="C7" s="60">
        <v>16200</v>
      </c>
      <c r="D7" s="61">
        <v>0</v>
      </c>
      <c r="E7" s="61">
        <f>SUM(F7,G7)</f>
        <v>5000</v>
      </c>
      <c r="F7" s="61">
        <v>0</v>
      </c>
      <c r="G7" s="62">
        <v>5000</v>
      </c>
      <c r="H7" s="63">
        <v>11200</v>
      </c>
    </row>
    <row r="8" spans="1:8" ht="19.5" customHeight="1">
      <c r="A8" s="35" t="s">
        <v>71</v>
      </c>
      <c r="B8" s="35" t="s">
        <v>72</v>
      </c>
      <c r="C8" s="60">
        <f>SUM(D8,E8,H8)</f>
        <v>16200</v>
      </c>
      <c r="D8" s="61">
        <v>0</v>
      </c>
      <c r="E8" s="61">
        <f>SUM(F8,G8)</f>
        <v>5000</v>
      </c>
      <c r="F8" s="61">
        <v>0</v>
      </c>
      <c r="G8" s="62">
        <v>5000</v>
      </c>
      <c r="H8" s="63">
        <v>11200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6"/>
      <c r="B1" s="27"/>
      <c r="C1" s="27"/>
      <c r="D1" s="27"/>
      <c r="E1" s="27"/>
      <c r="F1" s="27"/>
      <c r="G1" s="27"/>
      <c r="H1" s="28" t="s">
        <v>310</v>
      </c>
    </row>
    <row r="2" spans="1:8" ht="19.5" customHeight="1">
      <c r="A2" s="143" t="s">
        <v>311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64" t="s">
        <v>4</v>
      </c>
      <c r="B3" s="29"/>
      <c r="C3" s="29"/>
      <c r="D3" s="29"/>
      <c r="E3" s="29"/>
      <c r="F3" s="30"/>
      <c r="G3" s="30"/>
      <c r="H3" s="31" t="s">
        <v>5</v>
      </c>
    </row>
    <row r="4" spans="1:8" ht="19.5" customHeight="1">
      <c r="A4" s="161" t="s">
        <v>55</v>
      </c>
      <c r="B4" s="162"/>
      <c r="C4" s="162"/>
      <c r="D4" s="162"/>
      <c r="E4" s="163"/>
      <c r="F4" s="204" t="s">
        <v>312</v>
      </c>
      <c r="G4" s="195"/>
      <c r="H4" s="195"/>
    </row>
    <row r="5" spans="1:8" ht="19.5" customHeight="1">
      <c r="A5" s="161" t="s">
        <v>61</v>
      </c>
      <c r="B5" s="162"/>
      <c r="C5" s="163"/>
      <c r="D5" s="205" t="s">
        <v>62</v>
      </c>
      <c r="E5" s="166" t="s">
        <v>100</v>
      </c>
      <c r="F5" s="167" t="s">
        <v>56</v>
      </c>
      <c r="G5" s="167" t="s">
        <v>96</v>
      </c>
      <c r="H5" s="195" t="s">
        <v>97</v>
      </c>
    </row>
    <row r="6" spans="1:8" ht="19.5" customHeight="1">
      <c r="A6" s="32" t="s">
        <v>68</v>
      </c>
      <c r="B6" s="33" t="s">
        <v>69</v>
      </c>
      <c r="C6" s="34" t="s">
        <v>70</v>
      </c>
      <c r="D6" s="206"/>
      <c r="E6" s="165"/>
      <c r="F6" s="168"/>
      <c r="G6" s="168"/>
      <c r="H6" s="196"/>
    </row>
    <row r="7" spans="1:8" ht="19.5" customHeight="1">
      <c r="A7" s="35" t="s">
        <v>14</v>
      </c>
      <c r="B7" s="35" t="s">
        <v>14</v>
      </c>
      <c r="C7" s="35" t="s">
        <v>14</v>
      </c>
      <c r="D7" s="35" t="s">
        <v>14</v>
      </c>
      <c r="E7" s="35" t="s">
        <v>14</v>
      </c>
      <c r="F7" s="36">
        <f aca="true" t="shared" si="0" ref="F7:F16">SUM(G7,H7)</f>
        <v>0</v>
      </c>
      <c r="G7" s="37" t="s">
        <v>14</v>
      </c>
      <c r="H7" s="38" t="s">
        <v>14</v>
      </c>
    </row>
    <row r="8" spans="1:8" ht="19.5" customHeight="1">
      <c r="A8" s="35" t="s">
        <v>14</v>
      </c>
      <c r="B8" s="35" t="s">
        <v>14</v>
      </c>
      <c r="C8" s="35" t="s">
        <v>14</v>
      </c>
      <c r="D8" s="35" t="s">
        <v>14</v>
      </c>
      <c r="E8" s="35" t="s">
        <v>14</v>
      </c>
      <c r="F8" s="36">
        <f t="shared" si="0"/>
        <v>0</v>
      </c>
      <c r="G8" s="37" t="s">
        <v>14</v>
      </c>
      <c r="H8" s="38" t="s">
        <v>14</v>
      </c>
    </row>
    <row r="9" spans="1:8" ht="19.5" customHeight="1">
      <c r="A9" s="35" t="s">
        <v>14</v>
      </c>
      <c r="B9" s="35" t="s">
        <v>14</v>
      </c>
      <c r="C9" s="35" t="s">
        <v>14</v>
      </c>
      <c r="D9" s="35" t="s">
        <v>14</v>
      </c>
      <c r="E9" s="35" t="s">
        <v>14</v>
      </c>
      <c r="F9" s="36">
        <f t="shared" si="0"/>
        <v>0</v>
      </c>
      <c r="G9" s="37" t="s">
        <v>14</v>
      </c>
      <c r="H9" s="38" t="s">
        <v>14</v>
      </c>
    </row>
    <row r="10" spans="1:8" ht="19.5" customHeight="1">
      <c r="A10" s="35" t="s">
        <v>14</v>
      </c>
      <c r="B10" s="35" t="s">
        <v>14</v>
      </c>
      <c r="C10" s="35" t="s">
        <v>14</v>
      </c>
      <c r="D10" s="35" t="s">
        <v>14</v>
      </c>
      <c r="E10" s="35" t="s">
        <v>14</v>
      </c>
      <c r="F10" s="36">
        <f t="shared" si="0"/>
        <v>0</v>
      </c>
      <c r="G10" s="37" t="s">
        <v>14</v>
      </c>
      <c r="H10" s="38" t="s">
        <v>14</v>
      </c>
    </row>
    <row r="11" spans="1:8" ht="19.5" customHeight="1">
      <c r="A11" s="35" t="s">
        <v>14</v>
      </c>
      <c r="B11" s="35" t="s">
        <v>14</v>
      </c>
      <c r="C11" s="35" t="s">
        <v>14</v>
      </c>
      <c r="D11" s="35" t="s">
        <v>14</v>
      </c>
      <c r="E11" s="35" t="s">
        <v>14</v>
      </c>
      <c r="F11" s="36">
        <f t="shared" si="0"/>
        <v>0</v>
      </c>
      <c r="G11" s="37" t="s">
        <v>14</v>
      </c>
      <c r="H11" s="38" t="s">
        <v>14</v>
      </c>
    </row>
    <row r="12" spans="1:8" ht="19.5" customHeight="1">
      <c r="A12" s="35" t="s">
        <v>14</v>
      </c>
      <c r="B12" s="35" t="s">
        <v>14</v>
      </c>
      <c r="C12" s="35" t="s">
        <v>14</v>
      </c>
      <c r="D12" s="35" t="s">
        <v>14</v>
      </c>
      <c r="E12" s="35" t="s">
        <v>14</v>
      </c>
      <c r="F12" s="36">
        <f t="shared" si="0"/>
        <v>0</v>
      </c>
      <c r="G12" s="37" t="s">
        <v>14</v>
      </c>
      <c r="H12" s="38" t="s">
        <v>14</v>
      </c>
    </row>
    <row r="13" spans="1:8" ht="19.5" customHeight="1">
      <c r="A13" s="35" t="s">
        <v>14</v>
      </c>
      <c r="B13" s="35" t="s">
        <v>14</v>
      </c>
      <c r="C13" s="35" t="s">
        <v>14</v>
      </c>
      <c r="D13" s="35" t="s">
        <v>14</v>
      </c>
      <c r="E13" s="35" t="s">
        <v>14</v>
      </c>
      <c r="F13" s="36">
        <f t="shared" si="0"/>
        <v>0</v>
      </c>
      <c r="G13" s="37" t="s">
        <v>14</v>
      </c>
      <c r="H13" s="38" t="s">
        <v>14</v>
      </c>
    </row>
    <row r="14" spans="1:8" ht="19.5" customHeight="1">
      <c r="A14" s="35" t="s">
        <v>14</v>
      </c>
      <c r="B14" s="35" t="s">
        <v>14</v>
      </c>
      <c r="C14" s="35" t="s">
        <v>14</v>
      </c>
      <c r="D14" s="35" t="s">
        <v>14</v>
      </c>
      <c r="E14" s="35" t="s">
        <v>14</v>
      </c>
      <c r="F14" s="36">
        <f t="shared" si="0"/>
        <v>0</v>
      </c>
      <c r="G14" s="37" t="s">
        <v>14</v>
      </c>
      <c r="H14" s="38" t="s">
        <v>14</v>
      </c>
    </row>
    <row r="15" spans="1:8" ht="19.5" customHeight="1">
      <c r="A15" s="35" t="s">
        <v>14</v>
      </c>
      <c r="B15" s="35" t="s">
        <v>14</v>
      </c>
      <c r="C15" s="35" t="s">
        <v>14</v>
      </c>
      <c r="D15" s="35" t="s">
        <v>14</v>
      </c>
      <c r="E15" s="35" t="s">
        <v>14</v>
      </c>
      <c r="F15" s="36">
        <f t="shared" si="0"/>
        <v>0</v>
      </c>
      <c r="G15" s="37" t="s">
        <v>14</v>
      </c>
      <c r="H15" s="38" t="s">
        <v>14</v>
      </c>
    </row>
    <row r="16" spans="1:8" ht="19.5" customHeight="1">
      <c r="A16" s="35" t="s">
        <v>14</v>
      </c>
      <c r="B16" s="35" t="s">
        <v>14</v>
      </c>
      <c r="C16" s="35" t="s">
        <v>14</v>
      </c>
      <c r="D16" s="35" t="s">
        <v>14</v>
      </c>
      <c r="E16" s="35" t="s">
        <v>14</v>
      </c>
      <c r="F16" s="36">
        <f t="shared" si="0"/>
        <v>0</v>
      </c>
      <c r="G16" s="37" t="s">
        <v>14</v>
      </c>
      <c r="H16" s="38" t="s">
        <v>14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3"/>
      <c r="B1" s="53"/>
      <c r="C1" s="53"/>
      <c r="D1" s="53"/>
      <c r="E1" s="54"/>
      <c r="F1" s="53"/>
      <c r="G1" s="53"/>
      <c r="H1" s="31" t="s">
        <v>313</v>
      </c>
    </row>
    <row r="2" spans="1:8" ht="25.5" customHeight="1">
      <c r="A2" s="143" t="s">
        <v>314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55" t="s">
        <v>4</v>
      </c>
      <c r="B3" s="56"/>
      <c r="C3" s="56"/>
      <c r="D3" s="56"/>
      <c r="E3" s="56"/>
      <c r="F3" s="56"/>
      <c r="G3" s="56"/>
      <c r="H3" s="31" t="s">
        <v>5</v>
      </c>
    </row>
    <row r="4" spans="1:8" ht="19.5" customHeight="1">
      <c r="A4" s="169" t="s">
        <v>304</v>
      </c>
      <c r="B4" s="169" t="s">
        <v>305</v>
      </c>
      <c r="C4" s="195" t="s">
        <v>306</v>
      </c>
      <c r="D4" s="195"/>
      <c r="E4" s="196"/>
      <c r="F4" s="196"/>
      <c r="G4" s="196"/>
      <c r="H4" s="195"/>
    </row>
    <row r="5" spans="1:8" ht="19.5" customHeight="1">
      <c r="A5" s="169"/>
      <c r="B5" s="169"/>
      <c r="C5" s="201" t="s">
        <v>56</v>
      </c>
      <c r="D5" s="166" t="s">
        <v>203</v>
      </c>
      <c r="E5" s="190" t="s">
        <v>307</v>
      </c>
      <c r="F5" s="191"/>
      <c r="G5" s="192"/>
      <c r="H5" s="203" t="s">
        <v>208</v>
      </c>
    </row>
    <row r="6" spans="1:8" ht="33.75" customHeight="1">
      <c r="A6" s="165"/>
      <c r="B6" s="165"/>
      <c r="C6" s="202"/>
      <c r="D6" s="168"/>
      <c r="E6" s="57" t="s">
        <v>67</v>
      </c>
      <c r="F6" s="58" t="s">
        <v>308</v>
      </c>
      <c r="G6" s="59" t="s">
        <v>309</v>
      </c>
      <c r="H6" s="198"/>
    </row>
    <row r="7" spans="1:8" ht="19.5" customHeight="1">
      <c r="A7" s="35" t="s">
        <v>14</v>
      </c>
      <c r="B7" s="35" t="s">
        <v>14</v>
      </c>
      <c r="C7" s="60">
        <f aca="true" t="shared" si="0" ref="C7:C16">SUM(D7,E7,H7)</f>
        <v>0</v>
      </c>
      <c r="D7" s="61" t="s">
        <v>14</v>
      </c>
      <c r="E7" s="61">
        <f aca="true" t="shared" si="1" ref="E7:E16">SUM(F7,G7)</f>
        <v>0</v>
      </c>
      <c r="F7" s="61" t="s">
        <v>14</v>
      </c>
      <c r="G7" s="62" t="s">
        <v>14</v>
      </c>
      <c r="H7" s="63" t="s">
        <v>14</v>
      </c>
    </row>
    <row r="8" spans="1:8" ht="19.5" customHeight="1">
      <c r="A8" s="35" t="s">
        <v>14</v>
      </c>
      <c r="B8" s="35" t="s">
        <v>14</v>
      </c>
      <c r="C8" s="60">
        <f t="shared" si="0"/>
        <v>0</v>
      </c>
      <c r="D8" s="61" t="s">
        <v>14</v>
      </c>
      <c r="E8" s="61">
        <f t="shared" si="1"/>
        <v>0</v>
      </c>
      <c r="F8" s="61" t="s">
        <v>14</v>
      </c>
      <c r="G8" s="62" t="s">
        <v>14</v>
      </c>
      <c r="H8" s="63" t="s">
        <v>14</v>
      </c>
    </row>
    <row r="9" spans="1:8" ht="19.5" customHeight="1">
      <c r="A9" s="35" t="s">
        <v>14</v>
      </c>
      <c r="B9" s="35" t="s">
        <v>14</v>
      </c>
      <c r="C9" s="60">
        <f t="shared" si="0"/>
        <v>0</v>
      </c>
      <c r="D9" s="61" t="s">
        <v>14</v>
      </c>
      <c r="E9" s="61">
        <f t="shared" si="1"/>
        <v>0</v>
      </c>
      <c r="F9" s="61" t="s">
        <v>14</v>
      </c>
      <c r="G9" s="62" t="s">
        <v>14</v>
      </c>
      <c r="H9" s="63" t="s">
        <v>14</v>
      </c>
    </row>
    <row r="10" spans="1:8" ht="19.5" customHeight="1">
      <c r="A10" s="35" t="s">
        <v>14</v>
      </c>
      <c r="B10" s="35" t="s">
        <v>14</v>
      </c>
      <c r="C10" s="60">
        <f t="shared" si="0"/>
        <v>0</v>
      </c>
      <c r="D10" s="61" t="s">
        <v>14</v>
      </c>
      <c r="E10" s="61">
        <f t="shared" si="1"/>
        <v>0</v>
      </c>
      <c r="F10" s="61" t="s">
        <v>14</v>
      </c>
      <c r="G10" s="62" t="s">
        <v>14</v>
      </c>
      <c r="H10" s="63" t="s">
        <v>14</v>
      </c>
    </row>
    <row r="11" spans="1:8" ht="19.5" customHeight="1">
      <c r="A11" s="35" t="s">
        <v>14</v>
      </c>
      <c r="B11" s="35" t="s">
        <v>14</v>
      </c>
      <c r="C11" s="60">
        <f t="shared" si="0"/>
        <v>0</v>
      </c>
      <c r="D11" s="61" t="s">
        <v>14</v>
      </c>
      <c r="E11" s="61">
        <f t="shared" si="1"/>
        <v>0</v>
      </c>
      <c r="F11" s="61" t="s">
        <v>14</v>
      </c>
      <c r="G11" s="62" t="s">
        <v>14</v>
      </c>
      <c r="H11" s="63" t="s">
        <v>14</v>
      </c>
    </row>
    <row r="12" spans="1:8" ht="19.5" customHeight="1">
      <c r="A12" s="35" t="s">
        <v>14</v>
      </c>
      <c r="B12" s="35" t="s">
        <v>14</v>
      </c>
      <c r="C12" s="60">
        <f t="shared" si="0"/>
        <v>0</v>
      </c>
      <c r="D12" s="61" t="s">
        <v>14</v>
      </c>
      <c r="E12" s="61">
        <f t="shared" si="1"/>
        <v>0</v>
      </c>
      <c r="F12" s="61" t="s">
        <v>14</v>
      </c>
      <c r="G12" s="62" t="s">
        <v>14</v>
      </c>
      <c r="H12" s="63" t="s">
        <v>14</v>
      </c>
    </row>
    <row r="13" spans="1:8" ht="19.5" customHeight="1">
      <c r="A13" s="35" t="s">
        <v>14</v>
      </c>
      <c r="B13" s="35" t="s">
        <v>14</v>
      </c>
      <c r="C13" s="60">
        <f t="shared" si="0"/>
        <v>0</v>
      </c>
      <c r="D13" s="61" t="s">
        <v>14</v>
      </c>
      <c r="E13" s="61">
        <f t="shared" si="1"/>
        <v>0</v>
      </c>
      <c r="F13" s="61" t="s">
        <v>14</v>
      </c>
      <c r="G13" s="62" t="s">
        <v>14</v>
      </c>
      <c r="H13" s="63" t="s">
        <v>14</v>
      </c>
    </row>
    <row r="14" spans="1:8" ht="19.5" customHeight="1">
      <c r="A14" s="35" t="s">
        <v>14</v>
      </c>
      <c r="B14" s="35" t="s">
        <v>14</v>
      </c>
      <c r="C14" s="60">
        <f t="shared" si="0"/>
        <v>0</v>
      </c>
      <c r="D14" s="61" t="s">
        <v>14</v>
      </c>
      <c r="E14" s="61">
        <f t="shared" si="1"/>
        <v>0</v>
      </c>
      <c r="F14" s="61" t="s">
        <v>14</v>
      </c>
      <c r="G14" s="62" t="s">
        <v>14</v>
      </c>
      <c r="H14" s="63" t="s">
        <v>14</v>
      </c>
    </row>
    <row r="15" spans="1:8" ht="19.5" customHeight="1">
      <c r="A15" s="35" t="s">
        <v>14</v>
      </c>
      <c r="B15" s="35" t="s">
        <v>14</v>
      </c>
      <c r="C15" s="60">
        <f t="shared" si="0"/>
        <v>0</v>
      </c>
      <c r="D15" s="61" t="s">
        <v>14</v>
      </c>
      <c r="E15" s="61">
        <f t="shared" si="1"/>
        <v>0</v>
      </c>
      <c r="F15" s="61" t="s">
        <v>14</v>
      </c>
      <c r="G15" s="62" t="s">
        <v>14</v>
      </c>
      <c r="H15" s="63" t="s">
        <v>14</v>
      </c>
    </row>
    <row r="16" spans="1:8" ht="19.5" customHeight="1">
      <c r="A16" s="35" t="s">
        <v>14</v>
      </c>
      <c r="B16" s="35" t="s">
        <v>14</v>
      </c>
      <c r="C16" s="60">
        <f t="shared" si="0"/>
        <v>0</v>
      </c>
      <c r="D16" s="61" t="s">
        <v>14</v>
      </c>
      <c r="E16" s="61">
        <f t="shared" si="1"/>
        <v>0</v>
      </c>
      <c r="F16" s="61" t="s">
        <v>14</v>
      </c>
      <c r="G16" s="62" t="s">
        <v>14</v>
      </c>
      <c r="H16" s="63" t="s">
        <v>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H1" sqref="H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26"/>
      <c r="B1" s="27"/>
      <c r="C1" s="27"/>
      <c r="D1" s="27"/>
      <c r="E1" s="27"/>
      <c r="F1" s="27"/>
      <c r="G1" s="27"/>
      <c r="H1" s="28" t="s">
        <v>315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</row>
    <row r="2" spans="1:245" ht="19.5" customHeight="1">
      <c r="A2" s="143" t="s">
        <v>316</v>
      </c>
      <c r="B2" s="143"/>
      <c r="C2" s="143"/>
      <c r="D2" s="143"/>
      <c r="E2" s="143"/>
      <c r="F2" s="143"/>
      <c r="G2" s="143"/>
      <c r="H2" s="143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</row>
    <row r="3" spans="1:245" ht="19.5" customHeight="1">
      <c r="A3" s="29" t="s">
        <v>14</v>
      </c>
      <c r="B3" s="29"/>
      <c r="C3" s="29"/>
      <c r="D3" s="29"/>
      <c r="E3" s="29"/>
      <c r="F3" s="30"/>
      <c r="G3" s="30"/>
      <c r="H3" s="31" t="s">
        <v>5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</row>
    <row r="4" spans="1:245" ht="19.5" customHeight="1">
      <c r="A4" s="161" t="s">
        <v>55</v>
      </c>
      <c r="B4" s="162"/>
      <c r="C4" s="162"/>
      <c r="D4" s="162"/>
      <c r="E4" s="163"/>
      <c r="F4" s="204" t="s">
        <v>317</v>
      </c>
      <c r="G4" s="195"/>
      <c r="H4" s="195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</row>
    <row r="5" spans="1:245" ht="19.5" customHeight="1">
      <c r="A5" s="161" t="s">
        <v>61</v>
      </c>
      <c r="B5" s="162"/>
      <c r="C5" s="163"/>
      <c r="D5" s="205" t="s">
        <v>62</v>
      </c>
      <c r="E5" s="166" t="s">
        <v>100</v>
      </c>
      <c r="F5" s="167" t="s">
        <v>56</v>
      </c>
      <c r="G5" s="167" t="s">
        <v>96</v>
      </c>
      <c r="H5" s="195" t="s">
        <v>97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</row>
    <row r="6" spans="1:245" ht="19.5" customHeight="1">
      <c r="A6" s="32" t="s">
        <v>68</v>
      </c>
      <c r="B6" s="33" t="s">
        <v>69</v>
      </c>
      <c r="C6" s="34" t="s">
        <v>70</v>
      </c>
      <c r="D6" s="206"/>
      <c r="E6" s="165"/>
      <c r="F6" s="168"/>
      <c r="G6" s="168"/>
      <c r="H6" s="196"/>
      <c r="I6" s="52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</row>
    <row r="7" spans="1:245" ht="19.5" customHeight="1">
      <c r="A7" s="35" t="s">
        <v>14</v>
      </c>
      <c r="B7" s="35" t="s">
        <v>14</v>
      </c>
      <c r="C7" s="35" t="s">
        <v>14</v>
      </c>
      <c r="D7" s="35" t="s">
        <v>14</v>
      </c>
      <c r="E7" s="35" t="s">
        <v>14</v>
      </c>
      <c r="F7" s="36" t="s">
        <v>14</v>
      </c>
      <c r="G7" s="37" t="s">
        <v>14</v>
      </c>
      <c r="H7" s="38" t="s">
        <v>14</v>
      </c>
      <c r="I7" s="52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ht="19.5" customHeight="1">
      <c r="A8" s="39"/>
      <c r="B8" s="39"/>
      <c r="C8" s="39"/>
      <c r="D8" s="40"/>
      <c r="E8" s="41"/>
      <c r="F8" s="41"/>
      <c r="G8" s="41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</row>
    <row r="9" spans="1:245" ht="19.5" customHeight="1">
      <c r="A9" s="42"/>
      <c r="B9" s="42"/>
      <c r="C9" s="42"/>
      <c r="D9" s="43"/>
      <c r="E9" s="43"/>
      <c r="F9" s="43"/>
      <c r="G9" s="43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42"/>
      <c r="B10" s="42"/>
      <c r="C10" s="42"/>
      <c r="D10" s="42"/>
      <c r="E10" s="42"/>
      <c r="F10" s="42"/>
      <c r="G10" s="42"/>
      <c r="H10" s="4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42"/>
      <c r="B11" s="42"/>
      <c r="C11" s="42"/>
      <c r="D11" s="43"/>
      <c r="E11" s="43"/>
      <c r="F11" s="43"/>
      <c r="G11" s="43"/>
      <c r="H11" s="4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42"/>
      <c r="B12" s="42"/>
      <c r="C12" s="42"/>
      <c r="D12" s="43"/>
      <c r="E12" s="43"/>
      <c r="F12" s="43"/>
      <c r="G12" s="43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42"/>
      <c r="B13" s="42"/>
      <c r="C13" s="42"/>
      <c r="D13" s="42"/>
      <c r="E13" s="42"/>
      <c r="F13" s="42"/>
      <c r="G13" s="42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42"/>
      <c r="B14" s="42"/>
      <c r="C14" s="42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44"/>
      <c r="B15" s="42"/>
      <c r="C15" s="42"/>
      <c r="D15" s="43"/>
      <c r="E15" s="43"/>
      <c r="F15" s="43"/>
      <c r="G15" s="43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44"/>
      <c r="B16" s="44"/>
      <c r="C16" s="42"/>
      <c r="D16" s="42"/>
      <c r="E16" s="44"/>
      <c r="F16" s="44"/>
      <c r="G16" s="44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44"/>
      <c r="B17" s="44"/>
      <c r="C17" s="42"/>
      <c r="D17" s="43"/>
      <c r="E17" s="43"/>
      <c r="F17" s="43"/>
      <c r="G17" s="43"/>
      <c r="H17" s="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42"/>
      <c r="B18" s="44"/>
      <c r="C18" s="42"/>
      <c r="D18" s="43"/>
      <c r="E18" s="43"/>
      <c r="F18" s="43"/>
      <c r="G18" s="43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42"/>
      <c r="B19" s="44"/>
      <c r="C19" s="44"/>
      <c r="D19" s="44"/>
      <c r="E19" s="44"/>
      <c r="F19" s="44"/>
      <c r="G19" s="44"/>
      <c r="H19" s="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44"/>
      <c r="B20" s="44"/>
      <c r="C20" s="44"/>
      <c r="D20" s="43"/>
      <c r="E20" s="43"/>
      <c r="F20" s="43"/>
      <c r="G20" s="43"/>
      <c r="H20" s="43"/>
      <c r="I20" s="44"/>
      <c r="J20" s="42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44"/>
      <c r="B21" s="44"/>
      <c r="C21" s="44"/>
      <c r="D21" s="43"/>
      <c r="E21" s="43"/>
      <c r="F21" s="43"/>
      <c r="G21" s="43"/>
      <c r="H21" s="4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4"/>
      <c r="E22" s="44"/>
      <c r="F22" s="44"/>
      <c r="G22" s="44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43"/>
      <c r="E23" s="43"/>
      <c r="F23" s="43"/>
      <c r="G23" s="43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4"/>
      <c r="G25" s="44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3"/>
      <c r="E26" s="43"/>
      <c r="F26" s="43"/>
      <c r="G26" s="43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4"/>
      <c r="G28" s="44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3"/>
      <c r="E29" s="43"/>
      <c r="F29" s="43"/>
      <c r="G29" s="43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3"/>
      <c r="E30" s="43"/>
      <c r="F30" s="43"/>
      <c r="G30" s="43"/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4"/>
      <c r="G31" s="44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5"/>
      <c r="F32" s="45"/>
      <c r="G32" s="45"/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5"/>
      <c r="F33" s="45"/>
      <c r="G33" s="45"/>
      <c r="H33" s="43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4"/>
      <c r="G34" s="44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6"/>
      <c r="F35" s="46"/>
      <c r="G35" s="46"/>
      <c r="H35" s="43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7"/>
      <c r="B36" s="47"/>
      <c r="C36" s="47"/>
      <c r="D36" s="47"/>
      <c r="E36" s="48"/>
      <c r="F36" s="48"/>
      <c r="G36" s="4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</row>
    <row r="37" spans="1:245" ht="19.5" customHeight="1">
      <c r="A37" s="49"/>
      <c r="B37" s="49"/>
      <c r="C37" s="49"/>
      <c r="D37" s="49"/>
      <c r="E37" s="49"/>
      <c r="F37" s="49"/>
      <c r="G37" s="49"/>
      <c r="H37" s="50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</row>
    <row r="38" spans="1:245" ht="19.5" customHeight="1">
      <c r="A38" s="47"/>
      <c r="B38" s="47"/>
      <c r="C38" s="47"/>
      <c r="D38" s="47"/>
      <c r="E38" s="47"/>
      <c r="F38" s="47"/>
      <c r="G38" s="47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</row>
    <row r="39" spans="1:245" ht="19.5" customHeight="1">
      <c r="A39" s="51"/>
      <c r="B39" s="51"/>
      <c r="C39" s="51"/>
      <c r="D39" s="51"/>
      <c r="E39" s="51"/>
      <c r="F39" s="47"/>
      <c r="G39" s="47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</row>
    <row r="40" spans="1:245" ht="19.5" customHeight="1">
      <c r="A40" s="51"/>
      <c r="B40" s="51"/>
      <c r="C40" s="51"/>
      <c r="D40" s="51"/>
      <c r="E40" s="51"/>
      <c r="F40" s="47"/>
      <c r="G40" s="47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</row>
    <row r="41" spans="1:245" ht="19.5" customHeight="1">
      <c r="A41" s="51"/>
      <c r="B41" s="51"/>
      <c r="C41" s="51"/>
      <c r="D41" s="51"/>
      <c r="E41" s="51"/>
      <c r="F41" s="47"/>
      <c r="G41" s="47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</row>
    <row r="42" spans="1:245" ht="19.5" customHeight="1">
      <c r="A42" s="51"/>
      <c r="B42" s="51"/>
      <c r="C42" s="51"/>
      <c r="D42" s="51"/>
      <c r="E42" s="51"/>
      <c r="F42" s="47"/>
      <c r="G42" s="47"/>
      <c r="H42" s="50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</row>
    <row r="43" spans="1:245" ht="19.5" customHeight="1">
      <c r="A43" s="51"/>
      <c r="B43" s="51"/>
      <c r="C43" s="51"/>
      <c r="D43" s="51"/>
      <c r="E43" s="51"/>
      <c r="F43" s="47"/>
      <c r="G43" s="47"/>
      <c r="H43" s="50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</row>
    <row r="44" spans="1:245" ht="19.5" customHeight="1">
      <c r="A44" s="51"/>
      <c r="B44" s="51"/>
      <c r="C44" s="51"/>
      <c r="D44" s="51"/>
      <c r="E44" s="51"/>
      <c r="F44" s="47"/>
      <c r="G44" s="47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</row>
    <row r="45" spans="1:245" ht="19.5" customHeight="1">
      <c r="A45" s="51"/>
      <c r="B45" s="51"/>
      <c r="C45" s="51"/>
      <c r="D45" s="51"/>
      <c r="E45" s="51"/>
      <c r="F45" s="47"/>
      <c r="G45" s="47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</row>
    <row r="46" spans="1:245" ht="19.5" customHeight="1">
      <c r="A46" s="51"/>
      <c r="B46" s="51"/>
      <c r="C46" s="51"/>
      <c r="D46" s="51"/>
      <c r="E46" s="51"/>
      <c r="F46" s="47"/>
      <c r="G46" s="47"/>
      <c r="H46" s="50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</row>
    <row r="47" spans="1:245" ht="19.5" customHeight="1">
      <c r="A47" s="51"/>
      <c r="B47" s="51"/>
      <c r="C47" s="51"/>
      <c r="D47" s="51"/>
      <c r="E47" s="51"/>
      <c r="F47" s="47"/>
      <c r="G47" s="47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</row>
    <row r="48" spans="1:245" ht="19.5" customHeight="1">
      <c r="A48" s="51"/>
      <c r="B48" s="51"/>
      <c r="C48" s="51"/>
      <c r="D48" s="51"/>
      <c r="E48" s="51"/>
      <c r="F48" s="47"/>
      <c r="G48" s="47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showZeros="0" workbookViewId="0" topLeftCell="A1">
      <selection activeCell="H12" sqref="H12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" t="s">
        <v>418</v>
      </c>
    </row>
    <row r="2" spans="1:12" ht="20.25">
      <c r="A2" s="209" t="s">
        <v>419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5</v>
      </c>
    </row>
    <row r="4" spans="1:12" ht="12">
      <c r="A4" s="207" t="s">
        <v>420</v>
      </c>
      <c r="B4" s="207" t="s">
        <v>421</v>
      </c>
      <c r="C4" s="207"/>
      <c r="D4" s="207"/>
      <c r="E4" s="207" t="s">
        <v>422</v>
      </c>
      <c r="F4" s="207" t="s">
        <v>423</v>
      </c>
      <c r="G4" s="207" t="s">
        <v>424</v>
      </c>
      <c r="H4" s="207" t="s">
        <v>424</v>
      </c>
      <c r="I4" s="207" t="s">
        <v>424</v>
      </c>
      <c r="J4" s="207" t="s">
        <v>424</v>
      </c>
      <c r="K4" s="207" t="s">
        <v>424</v>
      </c>
      <c r="L4" s="207" t="s">
        <v>424</v>
      </c>
    </row>
    <row r="5" spans="1:12" ht="12">
      <c r="A5" s="207"/>
      <c r="B5" s="207" t="s">
        <v>425</v>
      </c>
      <c r="C5" s="207" t="s">
        <v>326</v>
      </c>
      <c r="D5" s="207" t="s">
        <v>327</v>
      </c>
      <c r="E5" s="207"/>
      <c r="F5" s="207"/>
      <c r="G5" s="207" t="s">
        <v>426</v>
      </c>
      <c r="H5" s="207" t="s">
        <v>426</v>
      </c>
      <c r="I5" s="210" t="s">
        <v>393</v>
      </c>
      <c r="J5" s="210" t="s">
        <v>393</v>
      </c>
      <c r="K5" s="210" t="s">
        <v>411</v>
      </c>
      <c r="L5" s="210" t="s">
        <v>411</v>
      </c>
    </row>
    <row r="6" spans="1:12" ht="12">
      <c r="A6" s="208"/>
      <c r="B6" s="208"/>
      <c r="C6" s="208"/>
      <c r="D6" s="208"/>
      <c r="E6" s="208"/>
      <c r="F6" s="208"/>
      <c r="G6" s="3" t="s">
        <v>359</v>
      </c>
      <c r="H6" s="4" t="s">
        <v>427</v>
      </c>
      <c r="I6" s="4" t="s">
        <v>359</v>
      </c>
      <c r="J6" s="4" t="s">
        <v>427</v>
      </c>
      <c r="K6" s="4" t="s">
        <v>359</v>
      </c>
      <c r="L6" s="4" t="s">
        <v>427</v>
      </c>
    </row>
    <row r="7" spans="1:12" ht="17.25" customHeight="1">
      <c r="A7" s="142" t="s">
        <v>465</v>
      </c>
      <c r="B7" s="6">
        <v>80000</v>
      </c>
      <c r="C7" s="6">
        <v>80000</v>
      </c>
      <c r="D7" s="6"/>
      <c r="E7" s="5"/>
      <c r="F7" s="142" t="s">
        <v>466</v>
      </c>
      <c r="G7" s="142" t="s">
        <v>468</v>
      </c>
      <c r="H7" s="142" t="s">
        <v>467</v>
      </c>
      <c r="I7" s="5"/>
      <c r="J7" s="5"/>
      <c r="K7" s="142" t="s">
        <v>469</v>
      </c>
      <c r="L7" s="142" t="s">
        <v>470</v>
      </c>
    </row>
    <row r="8" spans="1:12" ht="17.25" customHeight="1">
      <c r="A8" s="5"/>
      <c r="B8" s="6"/>
      <c r="C8" s="6"/>
      <c r="D8" s="6"/>
      <c r="E8" s="5"/>
      <c r="F8" s="5"/>
      <c r="G8" s="5"/>
      <c r="H8" s="5"/>
      <c r="I8" s="5"/>
      <c r="J8" s="5"/>
      <c r="K8" s="5"/>
      <c r="L8" s="5"/>
    </row>
    <row r="9" spans="1:12" ht="17.25" customHeight="1">
      <c r="A9" s="5"/>
      <c r="B9" s="6"/>
      <c r="C9" s="6"/>
      <c r="D9" s="6"/>
      <c r="E9" s="5"/>
      <c r="F9" s="5"/>
      <c r="G9" s="5"/>
      <c r="H9" s="5"/>
      <c r="I9" s="5"/>
      <c r="J9" s="5"/>
      <c r="K9" s="5"/>
      <c r="L9" s="5"/>
    </row>
    <row r="10" spans="1:12" ht="17.25" customHeight="1">
      <c r="A10" s="5"/>
      <c r="B10" s="6"/>
      <c r="C10" s="6"/>
      <c r="D10" s="6"/>
      <c r="E10" s="5"/>
      <c r="F10" s="5"/>
      <c r="G10" s="5"/>
      <c r="H10" s="5"/>
      <c r="I10" s="5"/>
      <c r="J10" s="5"/>
      <c r="K10" s="5"/>
      <c r="L10" s="5"/>
    </row>
    <row r="11" spans="1:12" ht="17.25" customHeight="1">
      <c r="A11" s="5"/>
      <c r="B11" s="6"/>
      <c r="C11" s="6"/>
      <c r="D11" s="6"/>
      <c r="E11" s="5"/>
      <c r="F11" s="5"/>
      <c r="G11" s="5"/>
      <c r="H11" s="5"/>
      <c r="I11" s="5"/>
      <c r="J11" s="5"/>
      <c r="K11" s="5"/>
      <c r="L11" s="5"/>
    </row>
    <row r="12" spans="1:12" ht="17.25" customHeight="1">
      <c r="A12" s="5"/>
      <c r="B12" s="6"/>
      <c r="C12" s="6"/>
      <c r="D12" s="6"/>
      <c r="E12" s="5"/>
      <c r="F12" s="5"/>
      <c r="G12" s="5"/>
      <c r="H12" s="5"/>
      <c r="I12" s="5"/>
      <c r="J12" s="5"/>
      <c r="K12" s="5"/>
      <c r="L12" s="5"/>
    </row>
  </sheetData>
  <sheetProtection/>
  <mergeCells count="12">
    <mergeCell ref="C5:C6"/>
    <mergeCell ref="D5:D6"/>
    <mergeCell ref="E4:E6"/>
    <mergeCell ref="F4:F6"/>
    <mergeCell ref="A2:L2"/>
    <mergeCell ref="B4:D4"/>
    <mergeCell ref="G4:L4"/>
    <mergeCell ref="G5:H5"/>
    <mergeCell ref="I5:J5"/>
    <mergeCell ref="K5:L5"/>
    <mergeCell ref="A4:A6"/>
    <mergeCell ref="B5:B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G15" sqref="G15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8" customFormat="1" ht="9.75" customHeight="1">
      <c r="A1" s="9"/>
      <c r="B1" s="9"/>
      <c r="C1" s="9"/>
      <c r="D1" s="9"/>
      <c r="E1" s="9"/>
      <c r="F1"/>
      <c r="G1"/>
      <c r="H1" s="10" t="s">
        <v>318</v>
      </c>
    </row>
    <row r="2" spans="1:8" ht="23.25" customHeight="1">
      <c r="A2" s="232" t="s">
        <v>319</v>
      </c>
      <c r="B2" s="232"/>
      <c r="C2" s="232"/>
      <c r="D2" s="232"/>
      <c r="E2" s="232"/>
      <c r="F2" s="232"/>
      <c r="G2" s="232"/>
      <c r="H2" s="232"/>
    </row>
    <row r="3" spans="1:8" ht="15" customHeight="1">
      <c r="A3" s="233" t="s">
        <v>320</v>
      </c>
      <c r="B3" s="233"/>
      <c r="C3" s="233"/>
      <c r="D3" s="233"/>
      <c r="E3" s="233"/>
      <c r="F3" s="233"/>
      <c r="G3" s="233"/>
      <c r="H3" s="233"/>
    </row>
    <row r="4" spans="1:8" ht="21" customHeight="1">
      <c r="A4" s="213" t="s">
        <v>305</v>
      </c>
      <c r="B4" s="213"/>
      <c r="C4" s="223" t="s">
        <v>0</v>
      </c>
      <c r="D4" s="224"/>
      <c r="E4" s="224"/>
      <c r="F4" s="224"/>
      <c r="G4" s="224"/>
      <c r="H4" s="225"/>
    </row>
    <row r="5" spans="1:8" ht="21" customHeight="1">
      <c r="A5" s="214" t="s">
        <v>321</v>
      </c>
      <c r="B5" s="219" t="s">
        <v>322</v>
      </c>
      <c r="C5" s="213" t="s">
        <v>323</v>
      </c>
      <c r="D5" s="213"/>
      <c r="E5" s="213"/>
      <c r="F5" s="228" t="s">
        <v>324</v>
      </c>
      <c r="G5" s="213"/>
      <c r="H5" s="213"/>
    </row>
    <row r="6" spans="1:8" ht="21" customHeight="1">
      <c r="A6" s="217"/>
      <c r="B6" s="220"/>
      <c r="C6" s="213"/>
      <c r="D6" s="213"/>
      <c r="E6" s="213"/>
      <c r="F6" s="14" t="s">
        <v>325</v>
      </c>
      <c r="G6" s="15" t="s">
        <v>326</v>
      </c>
      <c r="H6" s="15" t="s">
        <v>327</v>
      </c>
    </row>
    <row r="7" spans="1:8" ht="21" customHeight="1">
      <c r="A7" s="217"/>
      <c r="B7" s="11" t="s">
        <v>328</v>
      </c>
      <c r="C7" s="223" t="s">
        <v>329</v>
      </c>
      <c r="D7" s="224"/>
      <c r="E7" s="225" t="s">
        <v>330</v>
      </c>
      <c r="F7" s="16">
        <f>SUM(G7,H7)</f>
        <v>130</v>
      </c>
      <c r="G7" s="17">
        <v>130</v>
      </c>
      <c r="H7" s="17">
        <v>0</v>
      </c>
    </row>
    <row r="8" spans="1:8" ht="21" customHeight="1">
      <c r="A8" s="217"/>
      <c r="B8" s="11" t="s">
        <v>331</v>
      </c>
      <c r="C8" s="223" t="s">
        <v>332</v>
      </c>
      <c r="D8" s="224"/>
      <c r="E8" s="225" t="s">
        <v>333</v>
      </c>
      <c r="F8" s="16">
        <f aca="true" t="shared" si="0" ref="F8:F15">SUM(G8,H8)</f>
        <v>130</v>
      </c>
      <c r="G8" s="18">
        <v>130</v>
      </c>
      <c r="H8" s="18">
        <v>0</v>
      </c>
    </row>
    <row r="9" spans="1:8" ht="21" customHeight="1">
      <c r="A9" s="217"/>
      <c r="B9" s="11" t="s">
        <v>334</v>
      </c>
      <c r="C9" s="223" t="s">
        <v>335</v>
      </c>
      <c r="D9" s="224"/>
      <c r="E9" s="225" t="s">
        <v>336</v>
      </c>
      <c r="F9" s="16">
        <f t="shared" si="0"/>
        <v>130</v>
      </c>
      <c r="G9" s="18">
        <v>130</v>
      </c>
      <c r="H9" s="18">
        <v>0</v>
      </c>
    </row>
    <row r="10" spans="1:8" ht="21" customHeight="1">
      <c r="A10" s="217"/>
      <c r="B10" s="11" t="s">
        <v>337</v>
      </c>
      <c r="C10" s="223" t="s">
        <v>338</v>
      </c>
      <c r="D10" s="224"/>
      <c r="E10" s="225" t="s">
        <v>339</v>
      </c>
      <c r="F10" s="16">
        <f t="shared" si="0"/>
        <v>70</v>
      </c>
      <c r="G10" s="18">
        <v>70</v>
      </c>
      <c r="H10" s="18">
        <v>0</v>
      </c>
    </row>
    <row r="11" spans="1:8" ht="21" customHeight="1">
      <c r="A11" s="217"/>
      <c r="B11" s="11" t="s">
        <v>340</v>
      </c>
      <c r="C11" s="223" t="s">
        <v>341</v>
      </c>
      <c r="D11" s="224"/>
      <c r="E11" s="225" t="s">
        <v>342</v>
      </c>
      <c r="F11" s="16">
        <f t="shared" si="0"/>
        <v>50</v>
      </c>
      <c r="G11" s="18">
        <v>50</v>
      </c>
      <c r="H11" s="18">
        <v>0</v>
      </c>
    </row>
    <row r="12" spans="1:8" ht="21" customHeight="1">
      <c r="A12" s="217"/>
      <c r="B12" s="11" t="s">
        <v>343</v>
      </c>
      <c r="C12" s="223" t="s">
        <v>344</v>
      </c>
      <c r="D12" s="224"/>
      <c r="E12" s="225" t="s">
        <v>345</v>
      </c>
      <c r="F12" s="16">
        <f t="shared" si="0"/>
        <v>46</v>
      </c>
      <c r="G12" s="18">
        <v>46</v>
      </c>
      <c r="H12" s="18">
        <v>0</v>
      </c>
    </row>
    <row r="13" spans="1:8" ht="21" customHeight="1">
      <c r="A13" s="217"/>
      <c r="B13" s="11" t="s">
        <v>346</v>
      </c>
      <c r="C13" s="223" t="s">
        <v>347</v>
      </c>
      <c r="D13" s="224"/>
      <c r="E13" s="225" t="s">
        <v>348</v>
      </c>
      <c r="F13" s="16">
        <f t="shared" si="0"/>
        <v>116.58</v>
      </c>
      <c r="G13" s="18">
        <v>116.58</v>
      </c>
      <c r="H13" s="18">
        <v>0</v>
      </c>
    </row>
    <row r="14" spans="1:8" ht="21" customHeight="1">
      <c r="A14" s="217"/>
      <c r="B14" s="13" t="s">
        <v>349</v>
      </c>
      <c r="C14" s="223" t="s">
        <v>350</v>
      </c>
      <c r="D14" s="224"/>
      <c r="E14" s="225" t="s">
        <v>351</v>
      </c>
      <c r="F14" s="16">
        <f t="shared" si="0"/>
        <v>5</v>
      </c>
      <c r="G14" s="19">
        <v>5</v>
      </c>
      <c r="H14" s="19">
        <v>0</v>
      </c>
    </row>
    <row r="15" spans="1:8" ht="21" customHeight="1">
      <c r="A15" s="217"/>
      <c r="B15" s="226" t="s">
        <v>352</v>
      </c>
      <c r="C15" s="227"/>
      <c r="D15" s="227"/>
      <c r="E15" s="228"/>
      <c r="F15" s="20">
        <f t="shared" si="0"/>
        <v>677.58</v>
      </c>
      <c r="G15" s="21">
        <f>SUM(G7:G14)</f>
        <v>677.58</v>
      </c>
      <c r="H15" s="21">
        <f>SUM(H7:H14)</f>
        <v>0</v>
      </c>
    </row>
    <row r="16" spans="1:8" ht="61.5" customHeight="1">
      <c r="A16" s="12" t="s">
        <v>353</v>
      </c>
      <c r="B16" s="229" t="s">
        <v>354</v>
      </c>
      <c r="C16" s="230"/>
      <c r="D16" s="230"/>
      <c r="E16" s="230" t="s">
        <v>355</v>
      </c>
      <c r="F16" s="230"/>
      <c r="G16" s="230"/>
      <c r="H16" s="231"/>
    </row>
    <row r="17" spans="1:8" ht="21" customHeight="1">
      <c r="A17" s="218" t="s">
        <v>356</v>
      </c>
      <c r="B17" s="22" t="s">
        <v>357</v>
      </c>
      <c r="C17" s="12" t="s">
        <v>358</v>
      </c>
      <c r="D17" s="226" t="s">
        <v>359</v>
      </c>
      <c r="E17" s="227"/>
      <c r="F17" s="227"/>
      <c r="G17" s="213" t="s">
        <v>360</v>
      </c>
      <c r="H17" s="213"/>
    </row>
    <row r="18" spans="1:8" ht="21" customHeight="1">
      <c r="A18" s="218"/>
      <c r="B18" s="218" t="s">
        <v>361</v>
      </c>
      <c r="C18" s="211" t="s">
        <v>362</v>
      </c>
      <c r="D18" s="23" t="s">
        <v>363</v>
      </c>
      <c r="E18" s="215" t="s">
        <v>364</v>
      </c>
      <c r="F18" s="222"/>
      <c r="G18" s="216" t="s">
        <v>365</v>
      </c>
      <c r="H18" s="216" t="s">
        <v>366</v>
      </c>
    </row>
    <row r="19" spans="1:8" ht="21" customHeight="1">
      <c r="A19" s="218"/>
      <c r="B19" s="218"/>
      <c r="C19" s="212"/>
      <c r="D19" s="23" t="s">
        <v>367</v>
      </c>
      <c r="E19" s="215" t="s">
        <v>368</v>
      </c>
      <c r="F19" s="222"/>
      <c r="G19" s="216" t="s">
        <v>369</v>
      </c>
      <c r="H19" s="216" t="s">
        <v>370</v>
      </c>
    </row>
    <row r="20" spans="1:8" ht="21" customHeight="1">
      <c r="A20" s="218"/>
      <c r="B20" s="218"/>
      <c r="C20" s="214"/>
      <c r="D20" s="23" t="s">
        <v>371</v>
      </c>
      <c r="E20" s="215" t="s">
        <v>372</v>
      </c>
      <c r="F20" s="215"/>
      <c r="G20" s="216" t="s">
        <v>373</v>
      </c>
      <c r="H20" s="216" t="s">
        <v>374</v>
      </c>
    </row>
    <row r="21" spans="1:8" ht="21" customHeight="1">
      <c r="A21" s="218"/>
      <c r="B21" s="218"/>
      <c r="C21" s="211" t="s">
        <v>375</v>
      </c>
      <c r="D21" s="23" t="s">
        <v>363</v>
      </c>
      <c r="E21" s="215" t="s">
        <v>376</v>
      </c>
      <c r="F21" s="215"/>
      <c r="G21" s="216" t="s">
        <v>377</v>
      </c>
      <c r="H21" s="216" t="s">
        <v>378</v>
      </c>
    </row>
    <row r="22" spans="1:8" ht="21" customHeight="1">
      <c r="A22" s="218"/>
      <c r="B22" s="218"/>
      <c r="C22" s="212"/>
      <c r="D22" s="23" t="s">
        <v>367</v>
      </c>
      <c r="E22" s="215" t="s">
        <v>14</v>
      </c>
      <c r="F22" s="215"/>
      <c r="G22" s="216" t="s">
        <v>14</v>
      </c>
      <c r="H22" s="216" t="s">
        <v>379</v>
      </c>
    </row>
    <row r="23" spans="1:8" ht="21" customHeight="1">
      <c r="A23" s="218"/>
      <c r="B23" s="218"/>
      <c r="C23" s="214"/>
      <c r="D23" s="23" t="s">
        <v>371</v>
      </c>
      <c r="E23" s="215" t="s">
        <v>14</v>
      </c>
      <c r="F23" s="215"/>
      <c r="G23" s="216" t="s">
        <v>14</v>
      </c>
      <c r="H23" s="216" t="s">
        <v>380</v>
      </c>
    </row>
    <row r="24" spans="1:8" ht="21" customHeight="1">
      <c r="A24" s="218"/>
      <c r="B24" s="218"/>
      <c r="C24" s="211" t="s">
        <v>381</v>
      </c>
      <c r="D24" s="23" t="s">
        <v>363</v>
      </c>
      <c r="E24" s="215" t="s">
        <v>382</v>
      </c>
      <c r="F24" s="215"/>
      <c r="G24" s="216" t="s">
        <v>383</v>
      </c>
      <c r="H24" s="216" t="s">
        <v>384</v>
      </c>
    </row>
    <row r="25" spans="1:8" ht="21" customHeight="1">
      <c r="A25" s="218"/>
      <c r="B25" s="218"/>
      <c r="C25" s="212"/>
      <c r="D25" s="23" t="s">
        <v>367</v>
      </c>
      <c r="E25" s="215" t="s">
        <v>385</v>
      </c>
      <c r="F25" s="215"/>
      <c r="G25" s="216" t="s">
        <v>386</v>
      </c>
      <c r="H25" s="216" t="s">
        <v>387</v>
      </c>
    </row>
    <row r="26" spans="1:8" ht="21" customHeight="1">
      <c r="A26" s="218"/>
      <c r="B26" s="218"/>
      <c r="C26" s="214"/>
      <c r="D26" s="23" t="s">
        <v>371</v>
      </c>
      <c r="E26" s="215" t="s">
        <v>14</v>
      </c>
      <c r="F26" s="215"/>
      <c r="G26" s="216" t="s">
        <v>14</v>
      </c>
      <c r="H26" s="216" t="s">
        <v>388</v>
      </c>
    </row>
    <row r="27" spans="1:8" ht="21" customHeight="1">
      <c r="A27" s="218"/>
      <c r="B27" s="218"/>
      <c r="C27" s="211" t="s">
        <v>389</v>
      </c>
      <c r="D27" s="23" t="s">
        <v>363</v>
      </c>
      <c r="E27" s="215" t="s">
        <v>14</v>
      </c>
      <c r="F27" s="215"/>
      <c r="G27" s="216" t="s">
        <v>14</v>
      </c>
      <c r="H27" s="216" t="s">
        <v>390</v>
      </c>
    </row>
    <row r="28" spans="1:8" ht="21" customHeight="1">
      <c r="A28" s="218"/>
      <c r="B28" s="218"/>
      <c r="C28" s="212"/>
      <c r="D28" s="23" t="s">
        <v>367</v>
      </c>
      <c r="E28" s="215" t="s">
        <v>14</v>
      </c>
      <c r="F28" s="215"/>
      <c r="G28" s="216" t="s">
        <v>14</v>
      </c>
      <c r="H28" s="216" t="s">
        <v>391</v>
      </c>
    </row>
    <row r="29" spans="1:8" ht="21" customHeight="1">
      <c r="A29" s="218"/>
      <c r="B29" s="218"/>
      <c r="C29" s="214"/>
      <c r="D29" s="23" t="s">
        <v>371</v>
      </c>
      <c r="E29" s="215" t="s">
        <v>14</v>
      </c>
      <c r="F29" s="215"/>
      <c r="G29" s="216" t="s">
        <v>14</v>
      </c>
      <c r="H29" s="216" t="s">
        <v>392</v>
      </c>
    </row>
    <row r="30" spans="1:8" ht="21" customHeight="1">
      <c r="A30" s="218"/>
      <c r="B30" s="218" t="s">
        <v>393</v>
      </c>
      <c r="C30" s="211" t="s">
        <v>394</v>
      </c>
      <c r="D30" s="23" t="s">
        <v>363</v>
      </c>
      <c r="E30" s="215" t="s">
        <v>14</v>
      </c>
      <c r="F30" s="215"/>
      <c r="G30" s="216" t="s">
        <v>14</v>
      </c>
      <c r="H30" s="216" t="s">
        <v>395</v>
      </c>
    </row>
    <row r="31" spans="1:8" ht="21" customHeight="1">
      <c r="A31" s="218"/>
      <c r="B31" s="218"/>
      <c r="C31" s="212"/>
      <c r="D31" s="23" t="s">
        <v>367</v>
      </c>
      <c r="E31" s="215" t="s">
        <v>14</v>
      </c>
      <c r="F31" s="215"/>
      <c r="G31" s="216" t="s">
        <v>14</v>
      </c>
      <c r="H31" s="216" t="s">
        <v>396</v>
      </c>
    </row>
    <row r="32" spans="1:8" ht="21" customHeight="1">
      <c r="A32" s="218"/>
      <c r="B32" s="218"/>
      <c r="C32" s="214"/>
      <c r="D32" s="23" t="s">
        <v>371</v>
      </c>
      <c r="E32" s="215" t="s">
        <v>14</v>
      </c>
      <c r="F32" s="215"/>
      <c r="G32" s="216" t="s">
        <v>14</v>
      </c>
      <c r="H32" s="216" t="s">
        <v>397</v>
      </c>
    </row>
    <row r="33" spans="1:8" ht="21" customHeight="1">
      <c r="A33" s="218"/>
      <c r="B33" s="218"/>
      <c r="C33" s="211" t="s">
        <v>398</v>
      </c>
      <c r="D33" s="23" t="s">
        <v>363</v>
      </c>
      <c r="E33" s="215" t="s">
        <v>14</v>
      </c>
      <c r="F33" s="215"/>
      <c r="G33" s="216" t="s">
        <v>14</v>
      </c>
      <c r="H33" s="216" t="s">
        <v>399</v>
      </c>
    </row>
    <row r="34" spans="1:8" ht="21" customHeight="1">
      <c r="A34" s="218"/>
      <c r="B34" s="218"/>
      <c r="C34" s="212"/>
      <c r="D34" s="23" t="s">
        <v>367</v>
      </c>
      <c r="E34" s="215" t="s">
        <v>14</v>
      </c>
      <c r="F34" s="215"/>
      <c r="G34" s="216" t="s">
        <v>14</v>
      </c>
      <c r="H34" s="216" t="s">
        <v>400</v>
      </c>
    </row>
    <row r="35" spans="1:8" ht="21" customHeight="1">
      <c r="A35" s="218"/>
      <c r="B35" s="218"/>
      <c r="C35" s="214"/>
      <c r="D35" s="23" t="s">
        <v>371</v>
      </c>
      <c r="E35" s="215" t="s">
        <v>14</v>
      </c>
      <c r="F35" s="215"/>
      <c r="G35" s="216" t="s">
        <v>14</v>
      </c>
      <c r="H35" s="216" t="s">
        <v>401</v>
      </c>
    </row>
    <row r="36" spans="1:8" ht="21" customHeight="1">
      <c r="A36" s="218"/>
      <c r="B36" s="218"/>
      <c r="C36" s="211" t="s">
        <v>402</v>
      </c>
      <c r="D36" s="23" t="s">
        <v>363</v>
      </c>
      <c r="E36" s="215" t="s">
        <v>14</v>
      </c>
      <c r="F36" s="215"/>
      <c r="G36" s="216" t="s">
        <v>14</v>
      </c>
      <c r="H36" s="216" t="s">
        <v>403</v>
      </c>
    </row>
    <row r="37" spans="1:8" ht="21" customHeight="1">
      <c r="A37" s="218"/>
      <c r="B37" s="218"/>
      <c r="C37" s="212"/>
      <c r="D37" s="23" t="s">
        <v>367</v>
      </c>
      <c r="E37" s="215" t="s">
        <v>14</v>
      </c>
      <c r="F37" s="215"/>
      <c r="G37" s="216" t="s">
        <v>14</v>
      </c>
      <c r="H37" s="216" t="s">
        <v>404</v>
      </c>
    </row>
    <row r="38" spans="1:8" ht="21" customHeight="1">
      <c r="A38" s="218"/>
      <c r="B38" s="218"/>
      <c r="C38" s="214"/>
      <c r="D38" s="23" t="s">
        <v>371</v>
      </c>
      <c r="E38" s="215" t="s">
        <v>14</v>
      </c>
      <c r="F38" s="215"/>
      <c r="G38" s="216" t="s">
        <v>14</v>
      </c>
      <c r="H38" s="216" t="s">
        <v>405</v>
      </c>
    </row>
    <row r="39" spans="1:8" ht="21" customHeight="1">
      <c r="A39" s="218"/>
      <c r="B39" s="218"/>
      <c r="C39" s="211" t="s">
        <v>406</v>
      </c>
      <c r="D39" s="23" t="s">
        <v>363</v>
      </c>
      <c r="E39" s="215" t="s">
        <v>14</v>
      </c>
      <c r="F39" s="215"/>
      <c r="G39" s="216" t="s">
        <v>14</v>
      </c>
      <c r="H39" s="216" t="s">
        <v>407</v>
      </c>
    </row>
    <row r="40" spans="1:8" ht="21" customHeight="1">
      <c r="A40" s="218"/>
      <c r="B40" s="218"/>
      <c r="C40" s="212"/>
      <c r="D40" s="23" t="s">
        <v>367</v>
      </c>
      <c r="E40" s="215" t="s">
        <v>14</v>
      </c>
      <c r="F40" s="215"/>
      <c r="G40" s="216" t="s">
        <v>14</v>
      </c>
      <c r="H40" s="216" t="s">
        <v>408</v>
      </c>
    </row>
    <row r="41" spans="1:8" ht="21" customHeight="1">
      <c r="A41" s="218"/>
      <c r="B41" s="221"/>
      <c r="C41" s="212"/>
      <c r="D41" s="23" t="s">
        <v>371</v>
      </c>
      <c r="E41" s="215" t="s">
        <v>14</v>
      </c>
      <c r="F41" s="215"/>
      <c r="G41" s="216" t="s">
        <v>14</v>
      </c>
      <c r="H41" s="216" t="s">
        <v>409</v>
      </c>
    </row>
    <row r="42" spans="1:8" ht="21" customHeight="1">
      <c r="A42" s="217"/>
      <c r="B42" s="213" t="s">
        <v>410</v>
      </c>
      <c r="C42" s="213" t="s">
        <v>411</v>
      </c>
      <c r="D42" s="23" t="s">
        <v>363</v>
      </c>
      <c r="E42" s="215" t="s">
        <v>412</v>
      </c>
      <c r="F42" s="215"/>
      <c r="G42" s="216" t="s">
        <v>413</v>
      </c>
      <c r="H42" s="216" t="s">
        <v>414</v>
      </c>
    </row>
    <row r="43" spans="1:8" ht="21" customHeight="1">
      <c r="A43" s="217"/>
      <c r="B43" s="213"/>
      <c r="C43" s="213"/>
      <c r="D43" s="23" t="s">
        <v>367</v>
      </c>
      <c r="E43" s="215" t="s">
        <v>415</v>
      </c>
      <c r="F43" s="215"/>
      <c r="G43" s="216" t="s">
        <v>413</v>
      </c>
      <c r="H43" s="216" t="s">
        <v>416</v>
      </c>
    </row>
    <row r="44" spans="1:8" ht="21" customHeight="1">
      <c r="A44" s="217"/>
      <c r="B44" s="213"/>
      <c r="C44" s="213"/>
      <c r="D44" s="24" t="s">
        <v>371</v>
      </c>
      <c r="E44" s="215" t="s">
        <v>14</v>
      </c>
      <c r="F44" s="215"/>
      <c r="G44" s="216" t="s">
        <v>14</v>
      </c>
      <c r="H44" s="216" t="s">
        <v>417</v>
      </c>
    </row>
    <row r="45" spans="5:8" ht="14.25">
      <c r="E45" s="25"/>
      <c r="F45" s="25"/>
      <c r="G45" s="25"/>
      <c r="H45" s="25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C18:C20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G39:H39"/>
    <mergeCell ref="E34:F34"/>
    <mergeCell ref="G34:H34"/>
    <mergeCell ref="E35:F35"/>
    <mergeCell ref="G35:H35"/>
    <mergeCell ref="E36:F36"/>
    <mergeCell ref="G36:H36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E40:F40"/>
    <mergeCell ref="C39:C41"/>
    <mergeCell ref="C42:C44"/>
    <mergeCell ref="C5:E6"/>
    <mergeCell ref="C21:C23"/>
    <mergeCell ref="C24:C26"/>
    <mergeCell ref="C27:C29"/>
    <mergeCell ref="C30:C32"/>
    <mergeCell ref="C33:C35"/>
    <mergeCell ref="C36:C38"/>
    <mergeCell ref="E43:F43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9">
      <selection activeCell="D5" sqref="D5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80"/>
      <c r="B1" s="80"/>
      <c r="C1" s="80"/>
      <c r="D1" s="31" t="s">
        <v>2</v>
      </c>
    </row>
    <row r="2" spans="1:4" ht="20.25" customHeight="1">
      <c r="A2" s="143" t="s">
        <v>3</v>
      </c>
      <c r="B2" s="143"/>
      <c r="C2" s="143"/>
      <c r="D2" s="143"/>
    </row>
    <row r="3" spans="1:4" ht="20.25" customHeight="1">
      <c r="A3" s="81" t="s">
        <v>4</v>
      </c>
      <c r="B3" s="82"/>
      <c r="C3" s="53"/>
      <c r="D3" s="31" t="s">
        <v>5</v>
      </c>
    </row>
    <row r="4" spans="1:4" ht="15" customHeight="1">
      <c r="A4" s="144" t="s">
        <v>6</v>
      </c>
      <c r="B4" s="145"/>
      <c r="C4" s="144" t="s">
        <v>7</v>
      </c>
      <c r="D4" s="145"/>
    </row>
    <row r="5" spans="1:4" ht="15" customHeight="1">
      <c r="A5" s="83" t="s">
        <v>8</v>
      </c>
      <c r="B5" s="84" t="s">
        <v>429</v>
      </c>
      <c r="C5" s="83" t="s">
        <v>8</v>
      </c>
      <c r="D5" s="85" t="s">
        <v>430</v>
      </c>
    </row>
    <row r="6" spans="1:4" ht="15" customHeight="1">
      <c r="A6" s="86" t="s">
        <v>9</v>
      </c>
      <c r="B6" s="87">
        <v>6855835.89</v>
      </c>
      <c r="C6" s="101" t="s">
        <v>10</v>
      </c>
      <c r="D6" s="87">
        <v>0</v>
      </c>
    </row>
    <row r="7" spans="1:4" ht="15" customHeight="1">
      <c r="A7" s="86" t="s">
        <v>11</v>
      </c>
      <c r="B7" s="87">
        <v>0</v>
      </c>
      <c r="C7" s="101" t="s">
        <v>12</v>
      </c>
      <c r="D7" s="87">
        <v>0</v>
      </c>
    </row>
    <row r="8" spans="1:4" ht="15" customHeight="1">
      <c r="A8" s="86" t="s">
        <v>13</v>
      </c>
      <c r="B8" s="87" t="s">
        <v>14</v>
      </c>
      <c r="C8" s="101" t="s">
        <v>15</v>
      </c>
      <c r="D8" s="87">
        <v>0</v>
      </c>
    </row>
    <row r="9" spans="1:4" ht="15" customHeight="1">
      <c r="A9" s="86" t="s">
        <v>16</v>
      </c>
      <c r="B9" s="87">
        <v>0</v>
      </c>
      <c r="C9" s="101" t="s">
        <v>17</v>
      </c>
      <c r="D9" s="87">
        <v>4926428.03</v>
      </c>
    </row>
    <row r="10" spans="1:4" ht="15" customHeight="1">
      <c r="A10" s="86" t="s">
        <v>18</v>
      </c>
      <c r="B10" s="87" t="s">
        <v>14</v>
      </c>
      <c r="C10" s="101" t="s">
        <v>19</v>
      </c>
      <c r="D10" s="87">
        <v>0</v>
      </c>
    </row>
    <row r="11" spans="1:4" ht="15" customHeight="1">
      <c r="A11" s="86" t="s">
        <v>20</v>
      </c>
      <c r="B11" s="87" t="s">
        <v>14</v>
      </c>
      <c r="C11" s="101" t="s">
        <v>21</v>
      </c>
      <c r="D11" s="87">
        <v>0</v>
      </c>
    </row>
    <row r="12" spans="1:4" ht="15" customHeight="1">
      <c r="A12" s="86"/>
      <c r="B12" s="87"/>
      <c r="C12" s="101" t="s">
        <v>22</v>
      </c>
      <c r="D12" s="87">
        <v>0</v>
      </c>
    </row>
    <row r="13" spans="1:4" ht="15" customHeight="1">
      <c r="A13" s="94"/>
      <c r="B13" s="87"/>
      <c r="C13" s="101" t="s">
        <v>23</v>
      </c>
      <c r="D13" s="87">
        <v>900491.04</v>
      </c>
    </row>
    <row r="14" spans="1:4" ht="15" customHeight="1">
      <c r="A14" s="94"/>
      <c r="B14" s="87"/>
      <c r="C14" s="101" t="s">
        <v>24</v>
      </c>
      <c r="D14" s="87">
        <v>0</v>
      </c>
    </row>
    <row r="15" spans="1:4" ht="15" customHeight="1">
      <c r="A15" s="94"/>
      <c r="B15" s="123"/>
      <c r="C15" s="101" t="s">
        <v>25</v>
      </c>
      <c r="D15" s="87">
        <v>427704.82</v>
      </c>
    </row>
    <row r="16" spans="1:4" ht="15" customHeight="1">
      <c r="A16" s="94"/>
      <c r="B16" s="92"/>
      <c r="C16" s="101" t="s">
        <v>26</v>
      </c>
      <c r="D16" s="87">
        <v>0</v>
      </c>
    </row>
    <row r="17" spans="1:4" ht="15" customHeight="1">
      <c r="A17" s="94"/>
      <c r="B17" s="92"/>
      <c r="C17" s="101" t="s">
        <v>27</v>
      </c>
      <c r="D17" s="87">
        <v>0</v>
      </c>
    </row>
    <row r="18" spans="1:4" ht="15" customHeight="1">
      <c r="A18" s="94"/>
      <c r="B18" s="92"/>
      <c r="C18" s="101" t="s">
        <v>28</v>
      </c>
      <c r="D18" s="87">
        <v>0</v>
      </c>
    </row>
    <row r="19" spans="1:4" ht="15" customHeight="1">
      <c r="A19" s="94"/>
      <c r="B19" s="92"/>
      <c r="C19" s="101" t="s">
        <v>29</v>
      </c>
      <c r="D19" s="87">
        <v>0</v>
      </c>
    </row>
    <row r="20" spans="1:4" ht="15" customHeight="1">
      <c r="A20" s="94"/>
      <c r="B20" s="92"/>
      <c r="C20" s="101" t="s">
        <v>30</v>
      </c>
      <c r="D20" s="87">
        <v>0</v>
      </c>
    </row>
    <row r="21" spans="1:4" ht="15" customHeight="1">
      <c r="A21" s="94"/>
      <c r="B21" s="92"/>
      <c r="C21" s="101" t="s">
        <v>31</v>
      </c>
      <c r="D21" s="87">
        <v>0</v>
      </c>
    </row>
    <row r="22" spans="1:4" ht="15" customHeight="1">
      <c r="A22" s="94"/>
      <c r="B22" s="92"/>
      <c r="C22" s="101" t="s">
        <v>32</v>
      </c>
      <c r="D22" s="87">
        <v>0</v>
      </c>
    </row>
    <row r="23" spans="1:4" ht="15" customHeight="1">
      <c r="A23" s="94"/>
      <c r="B23" s="92"/>
      <c r="C23" s="101" t="s">
        <v>33</v>
      </c>
      <c r="D23" s="87">
        <v>0</v>
      </c>
    </row>
    <row r="24" spans="1:4" ht="15" customHeight="1">
      <c r="A24" s="94"/>
      <c r="B24" s="92"/>
      <c r="C24" s="101" t="s">
        <v>34</v>
      </c>
      <c r="D24" s="87">
        <v>0</v>
      </c>
    </row>
    <row r="25" spans="1:4" ht="15" customHeight="1">
      <c r="A25" s="94"/>
      <c r="B25" s="92"/>
      <c r="C25" s="101" t="s">
        <v>35</v>
      </c>
      <c r="D25" s="87">
        <v>601212</v>
      </c>
    </row>
    <row r="26" spans="1:4" ht="15" customHeight="1">
      <c r="A26" s="86"/>
      <c r="B26" s="92"/>
      <c r="C26" s="101" t="s">
        <v>36</v>
      </c>
      <c r="D26" s="87">
        <v>0</v>
      </c>
    </row>
    <row r="27" spans="1:4" ht="15" customHeight="1">
      <c r="A27" s="86"/>
      <c r="B27" s="92"/>
      <c r="C27" s="101" t="s">
        <v>37</v>
      </c>
      <c r="D27" s="87">
        <v>0</v>
      </c>
    </row>
    <row r="28" spans="1:4" ht="15" customHeight="1">
      <c r="A28" s="86"/>
      <c r="B28" s="92"/>
      <c r="C28" s="101" t="s">
        <v>38</v>
      </c>
      <c r="D28" s="87">
        <v>0</v>
      </c>
    </row>
    <row r="29" spans="1:4" ht="15" customHeight="1">
      <c r="A29" s="86"/>
      <c r="B29" s="92"/>
      <c r="C29" s="101" t="s">
        <v>39</v>
      </c>
      <c r="D29" s="87">
        <v>0</v>
      </c>
    </row>
    <row r="30" spans="1:4" ht="15" customHeight="1">
      <c r="A30" s="86"/>
      <c r="B30" s="92"/>
      <c r="C30" s="101" t="s">
        <v>40</v>
      </c>
      <c r="D30" s="87">
        <v>0</v>
      </c>
    </row>
    <row r="31" spans="1:4" ht="15" customHeight="1">
      <c r="A31" s="86"/>
      <c r="B31" s="92"/>
      <c r="C31" s="101" t="s">
        <v>41</v>
      </c>
      <c r="D31" s="87">
        <v>0</v>
      </c>
    </row>
    <row r="32" spans="1:4" ht="15" customHeight="1">
      <c r="A32" s="86"/>
      <c r="B32" s="92"/>
      <c r="C32" s="101" t="s">
        <v>42</v>
      </c>
      <c r="D32" s="87">
        <v>0</v>
      </c>
    </row>
    <row r="33" spans="1:4" ht="15" customHeight="1">
      <c r="A33" s="86"/>
      <c r="B33" s="92"/>
      <c r="C33" s="101" t="s">
        <v>43</v>
      </c>
      <c r="D33" s="87">
        <v>0</v>
      </c>
    </row>
    <row r="34" spans="1:4" ht="15" customHeight="1">
      <c r="A34" s="86"/>
      <c r="B34" s="92"/>
      <c r="C34" s="101" t="s">
        <v>44</v>
      </c>
      <c r="D34" s="87">
        <v>0</v>
      </c>
    </row>
    <row r="35" spans="1:4" ht="15" customHeight="1">
      <c r="A35" s="86"/>
      <c r="B35" s="92"/>
      <c r="C35" s="101"/>
      <c r="D35" s="90"/>
    </row>
    <row r="36" spans="1:4" ht="15" customHeight="1">
      <c r="A36" s="97" t="s">
        <v>45</v>
      </c>
      <c r="B36" s="98">
        <f>SUM(B6:B34)</f>
        <v>6855835.89</v>
      </c>
      <c r="C36" s="99" t="s">
        <v>46</v>
      </c>
      <c r="D36" s="90">
        <f>SUM(D6:D34)</f>
        <v>6855835.890000001</v>
      </c>
    </row>
    <row r="37" spans="1:4" ht="15" customHeight="1">
      <c r="A37" s="86" t="s">
        <v>47</v>
      </c>
      <c r="B37" s="92"/>
      <c r="C37" s="101" t="s">
        <v>48</v>
      </c>
      <c r="D37" s="87"/>
    </row>
    <row r="38" spans="1:4" ht="15" customHeight="1">
      <c r="A38" s="86" t="s">
        <v>49</v>
      </c>
      <c r="B38" s="92">
        <v>0</v>
      </c>
      <c r="C38" s="101" t="s">
        <v>50</v>
      </c>
      <c r="D38" s="87"/>
    </row>
    <row r="39" spans="1:4" ht="15" customHeight="1">
      <c r="A39" s="86"/>
      <c r="B39" s="92"/>
      <c r="C39" s="101" t="s">
        <v>51</v>
      </c>
      <c r="D39" s="87"/>
    </row>
    <row r="40" spans="1:4" ht="15" customHeight="1">
      <c r="A40" s="86"/>
      <c r="B40" s="102"/>
      <c r="C40" s="101"/>
      <c r="D40" s="90"/>
    </row>
    <row r="41" spans="1:4" ht="15" customHeight="1">
      <c r="A41" s="97" t="s">
        <v>52</v>
      </c>
      <c r="B41" s="104">
        <f>SUM(B36:B38)</f>
        <v>6855835.89</v>
      </c>
      <c r="C41" s="99" t="s">
        <v>53</v>
      </c>
      <c r="D41" s="90">
        <f>SUM(D36,D37,D39)</f>
        <v>6855835.890000001</v>
      </c>
    </row>
    <row r="42" spans="1:4" ht="20.25" customHeight="1">
      <c r="A42" s="106"/>
      <c r="B42" s="124"/>
      <c r="C42" s="108"/>
      <c r="D42" s="125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K12" sqref="K1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2" width="14.83203125" style="0" customWidth="1"/>
    <col min="13" max="13" width="16" style="0" customWidth="1"/>
  </cols>
  <sheetData>
    <row r="1" spans="1:13" ht="19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76"/>
    </row>
    <row r="2" spans="1:13" ht="19.5" customHeight="1">
      <c r="A2" s="143" t="s">
        <v>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9.5" customHeight="1">
      <c r="A3" s="119" t="s">
        <v>4</v>
      </c>
      <c r="B3" s="119"/>
      <c r="C3" s="119"/>
      <c r="D3" s="119"/>
      <c r="E3" s="29"/>
      <c r="F3" s="56"/>
      <c r="G3" s="56"/>
      <c r="H3" s="56"/>
      <c r="I3" s="56"/>
      <c r="J3" s="71"/>
      <c r="K3" s="71"/>
      <c r="L3" s="71"/>
      <c r="M3" s="47"/>
    </row>
    <row r="4" spans="1:13" ht="19.5" customHeight="1">
      <c r="A4" s="161" t="s">
        <v>55</v>
      </c>
      <c r="B4" s="162"/>
      <c r="C4" s="162"/>
      <c r="D4" s="162"/>
      <c r="E4" s="163"/>
      <c r="F4" s="158" t="s">
        <v>56</v>
      </c>
      <c r="G4" s="169" t="s">
        <v>57</v>
      </c>
      <c r="H4" s="149" t="s">
        <v>58</v>
      </c>
      <c r="I4" s="152" t="s">
        <v>64</v>
      </c>
      <c r="J4" s="155" t="s">
        <v>65</v>
      </c>
      <c r="K4" s="146" t="s">
        <v>431</v>
      </c>
      <c r="L4" s="160" t="s">
        <v>59</v>
      </c>
      <c r="M4" s="158" t="s">
        <v>60</v>
      </c>
    </row>
    <row r="5" spans="1:13" ht="19.5" customHeight="1">
      <c r="A5" s="161" t="s">
        <v>61</v>
      </c>
      <c r="B5" s="162"/>
      <c r="C5" s="163"/>
      <c r="D5" s="164" t="s">
        <v>62</v>
      </c>
      <c r="E5" s="166" t="s">
        <v>63</v>
      </c>
      <c r="F5" s="167"/>
      <c r="G5" s="169"/>
      <c r="H5" s="150"/>
      <c r="I5" s="153"/>
      <c r="J5" s="156"/>
      <c r="K5" s="147"/>
      <c r="L5" s="160"/>
      <c r="M5" s="158"/>
    </row>
    <row r="6" spans="1:13" ht="30.75" customHeight="1">
      <c r="A6" s="33" t="s">
        <v>68</v>
      </c>
      <c r="B6" s="32" t="s">
        <v>69</v>
      </c>
      <c r="C6" s="34" t="s">
        <v>70</v>
      </c>
      <c r="D6" s="165"/>
      <c r="E6" s="165"/>
      <c r="F6" s="168"/>
      <c r="G6" s="165"/>
      <c r="H6" s="151"/>
      <c r="I6" s="154"/>
      <c r="J6" s="157"/>
      <c r="K6" s="148"/>
      <c r="L6" s="160"/>
      <c r="M6" s="159"/>
    </row>
    <row r="7" spans="1:13" ht="19.5" customHeight="1">
      <c r="A7" s="35" t="s">
        <v>14</v>
      </c>
      <c r="B7" s="35" t="s">
        <v>14</v>
      </c>
      <c r="C7" s="35" t="s">
        <v>14</v>
      </c>
      <c r="D7" s="35" t="s">
        <v>14</v>
      </c>
      <c r="E7" s="35" t="s">
        <v>56</v>
      </c>
      <c r="F7" s="61">
        <f>F8</f>
        <v>6855835.890000001</v>
      </c>
      <c r="G7" s="61"/>
      <c r="H7" s="61">
        <f>H8</f>
        <v>6855835.890000001</v>
      </c>
      <c r="I7" s="61">
        <v>0</v>
      </c>
      <c r="J7" s="38" t="s">
        <v>14</v>
      </c>
      <c r="K7" s="120">
        <v>0</v>
      </c>
      <c r="L7" s="121" t="s">
        <v>14</v>
      </c>
      <c r="M7" s="122" t="s">
        <v>14</v>
      </c>
    </row>
    <row r="8" spans="1:13" ht="19.5" customHeight="1">
      <c r="A8" s="35" t="s">
        <v>14</v>
      </c>
      <c r="B8" s="35" t="s">
        <v>14</v>
      </c>
      <c r="C8" s="35" t="s">
        <v>14</v>
      </c>
      <c r="D8" s="35" t="s">
        <v>71</v>
      </c>
      <c r="E8" s="35" t="s">
        <v>72</v>
      </c>
      <c r="F8" s="61">
        <f>SUM(F9:F16)</f>
        <v>6855835.890000001</v>
      </c>
      <c r="G8" s="61"/>
      <c r="H8" s="61">
        <f>SUM(H9:H16)</f>
        <v>6855835.890000001</v>
      </c>
      <c r="I8" s="61">
        <v>0</v>
      </c>
      <c r="J8" s="38" t="s">
        <v>14</v>
      </c>
      <c r="K8" s="120">
        <v>0</v>
      </c>
      <c r="L8" s="121" t="s">
        <v>14</v>
      </c>
      <c r="M8" s="122" t="s">
        <v>14</v>
      </c>
    </row>
    <row r="9" spans="1:13" ht="19.5" customHeight="1">
      <c r="A9" s="35" t="s">
        <v>73</v>
      </c>
      <c r="B9" s="35" t="s">
        <v>74</v>
      </c>
      <c r="C9" s="35" t="s">
        <v>75</v>
      </c>
      <c r="D9" s="35" t="s">
        <v>76</v>
      </c>
      <c r="E9" s="35" t="s">
        <v>77</v>
      </c>
      <c r="F9" s="61">
        <v>4846428.03</v>
      </c>
      <c r="G9" s="61">
        <v>0</v>
      </c>
      <c r="H9" s="61">
        <v>4846428.03</v>
      </c>
      <c r="I9" s="61">
        <v>0</v>
      </c>
      <c r="J9" s="38"/>
      <c r="K9" s="120">
        <v>0</v>
      </c>
      <c r="L9" s="121" t="s">
        <v>14</v>
      </c>
      <c r="M9" s="122" t="s">
        <v>14</v>
      </c>
    </row>
    <row r="10" spans="1:13" ht="19.5" customHeight="1">
      <c r="A10" s="35" t="s">
        <v>73</v>
      </c>
      <c r="B10" s="35" t="s">
        <v>74</v>
      </c>
      <c r="C10" s="35" t="s">
        <v>78</v>
      </c>
      <c r="D10" s="35" t="s">
        <v>71</v>
      </c>
      <c r="E10" s="35" t="s">
        <v>79</v>
      </c>
      <c r="F10" s="61">
        <v>80000</v>
      </c>
      <c r="G10" s="61"/>
      <c r="H10" s="61">
        <v>80000</v>
      </c>
      <c r="I10" s="61"/>
      <c r="J10" s="38"/>
      <c r="K10" s="120"/>
      <c r="L10" s="121"/>
      <c r="M10" s="122"/>
    </row>
    <row r="11" spans="1:13" ht="19.5" customHeight="1">
      <c r="A11" s="35" t="s">
        <v>80</v>
      </c>
      <c r="B11" s="35" t="s">
        <v>81</v>
      </c>
      <c r="C11" s="35" t="s">
        <v>81</v>
      </c>
      <c r="D11" s="35" t="s">
        <v>76</v>
      </c>
      <c r="E11" s="35" t="s">
        <v>82</v>
      </c>
      <c r="F11" s="61">
        <v>600327.36</v>
      </c>
      <c r="G11" s="61">
        <v>0</v>
      </c>
      <c r="H11" s="61">
        <v>600327.36</v>
      </c>
      <c r="I11" s="61">
        <v>0</v>
      </c>
      <c r="J11" s="38" t="s">
        <v>14</v>
      </c>
      <c r="K11" s="120">
        <v>0</v>
      </c>
      <c r="L11" s="121" t="s">
        <v>14</v>
      </c>
      <c r="M11" s="122" t="s">
        <v>14</v>
      </c>
    </row>
    <row r="12" spans="1:13" ht="19.5" customHeight="1">
      <c r="A12" s="35" t="s">
        <v>80</v>
      </c>
      <c r="B12" s="35" t="s">
        <v>81</v>
      </c>
      <c r="C12" s="35" t="s">
        <v>83</v>
      </c>
      <c r="D12" s="35" t="s">
        <v>76</v>
      </c>
      <c r="E12" s="35" t="s">
        <v>84</v>
      </c>
      <c r="F12" s="61">
        <v>300163.68</v>
      </c>
      <c r="G12" s="61">
        <v>0</v>
      </c>
      <c r="H12" s="61">
        <v>300163.68</v>
      </c>
      <c r="I12" s="61">
        <v>0</v>
      </c>
      <c r="J12" s="38" t="s">
        <v>14</v>
      </c>
      <c r="K12" s="120">
        <v>0</v>
      </c>
      <c r="L12" s="121" t="s">
        <v>14</v>
      </c>
      <c r="M12" s="122" t="s">
        <v>14</v>
      </c>
    </row>
    <row r="13" spans="1:13" ht="19.5" customHeight="1">
      <c r="A13" s="35" t="s">
        <v>85</v>
      </c>
      <c r="B13" s="35" t="s">
        <v>86</v>
      </c>
      <c r="C13" s="35" t="s">
        <v>75</v>
      </c>
      <c r="D13" s="35" t="s">
        <v>76</v>
      </c>
      <c r="E13" s="35" t="s">
        <v>87</v>
      </c>
      <c r="F13" s="61">
        <v>340544.82</v>
      </c>
      <c r="G13" s="61">
        <v>0</v>
      </c>
      <c r="H13" s="61">
        <v>340544.82</v>
      </c>
      <c r="I13" s="61">
        <v>0</v>
      </c>
      <c r="J13" s="38" t="s">
        <v>14</v>
      </c>
      <c r="K13" s="120">
        <v>0</v>
      </c>
      <c r="L13" s="121" t="s">
        <v>14</v>
      </c>
      <c r="M13" s="122" t="s">
        <v>14</v>
      </c>
    </row>
    <row r="14" spans="1:13" ht="19.5" customHeight="1">
      <c r="A14" s="35" t="s">
        <v>85</v>
      </c>
      <c r="B14" s="35" t="s">
        <v>86</v>
      </c>
      <c r="C14" s="35" t="s">
        <v>88</v>
      </c>
      <c r="D14" s="35" t="s">
        <v>76</v>
      </c>
      <c r="E14" s="35" t="s">
        <v>89</v>
      </c>
      <c r="F14" s="61">
        <v>83160</v>
      </c>
      <c r="G14" s="61">
        <v>0</v>
      </c>
      <c r="H14" s="61">
        <v>83160</v>
      </c>
      <c r="I14" s="61">
        <v>0</v>
      </c>
      <c r="J14" s="38" t="s">
        <v>14</v>
      </c>
      <c r="K14" s="120">
        <v>0</v>
      </c>
      <c r="L14" s="121" t="s">
        <v>14</v>
      </c>
      <c r="M14" s="122" t="s">
        <v>14</v>
      </c>
    </row>
    <row r="15" spans="1:13" ht="19.5" customHeight="1">
      <c r="A15" s="35" t="s">
        <v>85</v>
      </c>
      <c r="B15" s="35" t="s">
        <v>86</v>
      </c>
      <c r="C15" s="35" t="s">
        <v>78</v>
      </c>
      <c r="D15" s="35" t="s">
        <v>71</v>
      </c>
      <c r="E15" s="35" t="s">
        <v>90</v>
      </c>
      <c r="F15" s="61">
        <v>4000</v>
      </c>
      <c r="G15" s="61"/>
      <c r="H15" s="61">
        <v>4000</v>
      </c>
      <c r="I15" s="61"/>
      <c r="J15" s="38"/>
      <c r="K15" s="120"/>
      <c r="L15" s="121"/>
      <c r="M15" s="122"/>
    </row>
    <row r="16" spans="1:13" ht="19.5" customHeight="1">
      <c r="A16" s="35" t="s">
        <v>91</v>
      </c>
      <c r="B16" s="35" t="s">
        <v>92</v>
      </c>
      <c r="C16" s="35" t="s">
        <v>75</v>
      </c>
      <c r="D16" s="35" t="s">
        <v>76</v>
      </c>
      <c r="E16" s="35" t="s">
        <v>93</v>
      </c>
      <c r="F16" s="61">
        <v>601212</v>
      </c>
      <c r="G16" s="61">
        <v>0</v>
      </c>
      <c r="H16" s="61">
        <v>601212</v>
      </c>
      <c r="I16" s="61">
        <v>0</v>
      </c>
      <c r="J16" s="38" t="s">
        <v>14</v>
      </c>
      <c r="K16" s="120">
        <v>0</v>
      </c>
      <c r="L16" s="121" t="s">
        <v>14</v>
      </c>
      <c r="M16" s="122" t="s">
        <v>14</v>
      </c>
    </row>
  </sheetData>
  <sheetProtection/>
  <mergeCells count="13">
    <mergeCell ref="A2:M2"/>
    <mergeCell ref="A4:E4"/>
    <mergeCell ref="A5:C5"/>
    <mergeCell ref="D5:D6"/>
    <mergeCell ref="E5:E6"/>
    <mergeCell ref="F4:F6"/>
    <mergeCell ref="G4:G6"/>
    <mergeCell ref="K4:K6"/>
    <mergeCell ref="H4:H6"/>
    <mergeCell ref="I4:I6"/>
    <mergeCell ref="J4:J6"/>
    <mergeCell ref="M4:M6"/>
    <mergeCell ref="L4:L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H15" sqref="H15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3"/>
      <c r="B1" s="109"/>
      <c r="C1" s="109"/>
      <c r="D1" s="109"/>
      <c r="E1" s="109"/>
      <c r="F1" s="109"/>
      <c r="G1" s="109"/>
      <c r="H1" s="109"/>
      <c r="I1" s="109"/>
      <c r="J1" s="117" t="s">
        <v>94</v>
      </c>
    </row>
    <row r="2" spans="1:10" ht="19.5" customHeight="1">
      <c r="A2" s="143" t="s">
        <v>95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9.5" customHeight="1">
      <c r="A3" s="81" t="s">
        <v>4</v>
      </c>
      <c r="B3" s="82"/>
      <c r="C3" s="82"/>
      <c r="D3" s="82"/>
      <c r="E3" s="82"/>
      <c r="F3" s="110"/>
      <c r="G3" s="110"/>
      <c r="H3" s="110"/>
      <c r="I3" s="110"/>
      <c r="J3" s="31" t="s">
        <v>5</v>
      </c>
    </row>
    <row r="4" spans="1:10" ht="19.5" customHeight="1">
      <c r="A4" s="144" t="s">
        <v>55</v>
      </c>
      <c r="B4" s="170"/>
      <c r="C4" s="170"/>
      <c r="D4" s="170"/>
      <c r="E4" s="145"/>
      <c r="F4" s="175" t="s">
        <v>56</v>
      </c>
      <c r="G4" s="176" t="s">
        <v>96</v>
      </c>
      <c r="H4" s="178" t="s">
        <v>97</v>
      </c>
      <c r="I4" s="178" t="s">
        <v>98</v>
      </c>
      <c r="J4" s="172" t="s">
        <v>99</v>
      </c>
    </row>
    <row r="5" spans="1:10" ht="19.5" customHeight="1">
      <c r="A5" s="144" t="s">
        <v>61</v>
      </c>
      <c r="B5" s="170"/>
      <c r="C5" s="145"/>
      <c r="D5" s="171" t="s">
        <v>62</v>
      </c>
      <c r="E5" s="173" t="s">
        <v>100</v>
      </c>
      <c r="F5" s="176"/>
      <c r="G5" s="176"/>
      <c r="H5" s="178"/>
      <c r="I5" s="178"/>
      <c r="J5" s="172"/>
    </row>
    <row r="6" spans="1:10" ht="15" customHeight="1">
      <c r="A6" s="111" t="s">
        <v>68</v>
      </c>
      <c r="B6" s="111" t="s">
        <v>69</v>
      </c>
      <c r="C6" s="112" t="s">
        <v>70</v>
      </c>
      <c r="D6" s="172"/>
      <c r="E6" s="174"/>
      <c r="F6" s="177"/>
      <c r="G6" s="177"/>
      <c r="H6" s="179"/>
      <c r="I6" s="179"/>
      <c r="J6" s="180"/>
    </row>
    <row r="7" spans="1:10" ht="19.5" customHeight="1">
      <c r="A7" s="113" t="s">
        <v>14</v>
      </c>
      <c r="B7" s="113" t="s">
        <v>14</v>
      </c>
      <c r="C7" s="113" t="s">
        <v>14</v>
      </c>
      <c r="D7" s="114" t="s">
        <v>14</v>
      </c>
      <c r="E7" s="114" t="s">
        <v>56</v>
      </c>
      <c r="F7" s="115">
        <f>SUM(G7:J7)</f>
        <v>6855835.890000001</v>
      </c>
      <c r="G7" s="116">
        <f>G8</f>
        <v>6855835.890000001</v>
      </c>
      <c r="H7" s="116"/>
      <c r="I7" s="116"/>
      <c r="J7" s="118"/>
    </row>
    <row r="8" spans="1:10" ht="19.5" customHeight="1">
      <c r="A8" s="113" t="s">
        <v>14</v>
      </c>
      <c r="B8" s="113" t="s">
        <v>14</v>
      </c>
      <c r="C8" s="113" t="s">
        <v>14</v>
      </c>
      <c r="D8" s="114" t="s">
        <v>71</v>
      </c>
      <c r="E8" s="114" t="s">
        <v>72</v>
      </c>
      <c r="F8" s="115">
        <f>SUM(G8:J8)</f>
        <v>6855835.890000001</v>
      </c>
      <c r="G8" s="116">
        <f>SUM(G9:G16)</f>
        <v>6855835.890000001</v>
      </c>
      <c r="H8" s="116"/>
      <c r="I8" s="116"/>
      <c r="J8" s="118"/>
    </row>
    <row r="9" spans="1:10" ht="19.5" customHeight="1">
      <c r="A9" s="113" t="s">
        <v>73</v>
      </c>
      <c r="B9" s="113" t="s">
        <v>74</v>
      </c>
      <c r="C9" s="113" t="s">
        <v>75</v>
      </c>
      <c r="D9" s="114" t="s">
        <v>76</v>
      </c>
      <c r="E9" s="114" t="s">
        <v>77</v>
      </c>
      <c r="F9" s="61">
        <v>4846428.03</v>
      </c>
      <c r="G9" s="61">
        <v>4846428.03</v>
      </c>
      <c r="H9" s="116">
        <v>0</v>
      </c>
      <c r="I9" s="116"/>
      <c r="J9" s="118"/>
    </row>
    <row r="10" spans="1:10" ht="19.5" customHeight="1">
      <c r="A10" s="35" t="s">
        <v>73</v>
      </c>
      <c r="B10" s="35" t="s">
        <v>74</v>
      </c>
      <c r="C10" s="35" t="s">
        <v>78</v>
      </c>
      <c r="D10" s="35" t="s">
        <v>71</v>
      </c>
      <c r="E10" s="35" t="s">
        <v>79</v>
      </c>
      <c r="F10" s="61">
        <v>80000</v>
      </c>
      <c r="G10" s="61">
        <v>80000</v>
      </c>
      <c r="H10" s="116"/>
      <c r="I10" s="116"/>
      <c r="J10" s="118"/>
    </row>
    <row r="11" spans="1:10" ht="19.5" customHeight="1">
      <c r="A11" s="113" t="s">
        <v>80</v>
      </c>
      <c r="B11" s="113" t="s">
        <v>81</v>
      </c>
      <c r="C11" s="113" t="s">
        <v>81</v>
      </c>
      <c r="D11" s="114" t="s">
        <v>76</v>
      </c>
      <c r="E11" s="114" t="s">
        <v>82</v>
      </c>
      <c r="F11" s="61">
        <v>600327.36</v>
      </c>
      <c r="G11" s="61">
        <v>600327.36</v>
      </c>
      <c r="H11" s="116">
        <v>0</v>
      </c>
      <c r="I11" s="116"/>
      <c r="J11" s="118"/>
    </row>
    <row r="12" spans="1:10" ht="19.5" customHeight="1">
      <c r="A12" s="113" t="s">
        <v>80</v>
      </c>
      <c r="B12" s="113" t="s">
        <v>81</v>
      </c>
      <c r="C12" s="113" t="s">
        <v>83</v>
      </c>
      <c r="D12" s="114" t="s">
        <v>76</v>
      </c>
      <c r="E12" s="114" t="s">
        <v>84</v>
      </c>
      <c r="F12" s="61">
        <v>300163.68</v>
      </c>
      <c r="G12" s="61">
        <v>300163.68</v>
      </c>
      <c r="H12" s="116">
        <v>0</v>
      </c>
      <c r="I12" s="116"/>
      <c r="J12" s="118"/>
    </row>
    <row r="13" spans="1:10" ht="19.5" customHeight="1">
      <c r="A13" s="113" t="s">
        <v>85</v>
      </c>
      <c r="B13" s="113" t="s">
        <v>86</v>
      </c>
      <c r="C13" s="113" t="s">
        <v>75</v>
      </c>
      <c r="D13" s="114" t="s">
        <v>76</v>
      </c>
      <c r="E13" s="114" t="s">
        <v>87</v>
      </c>
      <c r="F13" s="61">
        <v>340544.82</v>
      </c>
      <c r="G13" s="61">
        <v>340544.82</v>
      </c>
      <c r="H13" s="116">
        <v>0</v>
      </c>
      <c r="I13" s="116"/>
      <c r="J13" s="118"/>
    </row>
    <row r="14" spans="1:10" ht="19.5" customHeight="1">
      <c r="A14" s="113" t="s">
        <v>85</v>
      </c>
      <c r="B14" s="113" t="s">
        <v>86</v>
      </c>
      <c r="C14" s="113" t="s">
        <v>88</v>
      </c>
      <c r="D14" s="114" t="s">
        <v>76</v>
      </c>
      <c r="E14" s="114" t="s">
        <v>89</v>
      </c>
      <c r="F14" s="61">
        <v>83160</v>
      </c>
      <c r="G14" s="61">
        <v>83160</v>
      </c>
      <c r="H14" s="116">
        <v>0</v>
      </c>
      <c r="I14" s="116"/>
      <c r="J14" s="118"/>
    </row>
    <row r="15" spans="1:10" ht="19.5" customHeight="1">
      <c r="A15" s="35" t="s">
        <v>85</v>
      </c>
      <c r="B15" s="35" t="s">
        <v>86</v>
      </c>
      <c r="C15" s="35" t="s">
        <v>78</v>
      </c>
      <c r="D15" s="35" t="s">
        <v>71</v>
      </c>
      <c r="E15" s="35" t="s">
        <v>90</v>
      </c>
      <c r="F15" s="61">
        <v>4000</v>
      </c>
      <c r="G15" s="61">
        <v>4000</v>
      </c>
      <c r="H15" s="116"/>
      <c r="I15" s="116"/>
      <c r="J15" s="118"/>
    </row>
    <row r="16" spans="1:10" ht="19.5" customHeight="1">
      <c r="A16" s="113" t="s">
        <v>91</v>
      </c>
      <c r="B16" s="113" t="s">
        <v>92</v>
      </c>
      <c r="C16" s="113" t="s">
        <v>75</v>
      </c>
      <c r="D16" s="114" t="s">
        <v>76</v>
      </c>
      <c r="E16" s="114" t="s">
        <v>93</v>
      </c>
      <c r="F16" s="61">
        <v>601212</v>
      </c>
      <c r="G16" s="61">
        <v>601212</v>
      </c>
      <c r="H16" s="116">
        <v>0</v>
      </c>
      <c r="I16" s="116"/>
      <c r="J16" s="11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D14" sqref="D14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7" width="19.83203125" style="0" customWidth="1"/>
  </cols>
  <sheetData>
    <row r="1" spans="1:7" ht="15.75" customHeight="1">
      <c r="A1" s="80"/>
      <c r="B1" s="80"/>
      <c r="C1" s="80"/>
      <c r="D1" s="80"/>
      <c r="E1" s="80"/>
      <c r="F1" s="80"/>
      <c r="G1" s="80"/>
    </row>
    <row r="2" spans="1:7" ht="20.25" customHeight="1">
      <c r="A2" s="143" t="s">
        <v>101</v>
      </c>
      <c r="B2" s="143"/>
      <c r="C2" s="143"/>
      <c r="D2" s="143"/>
      <c r="E2" s="143"/>
      <c r="F2" s="143"/>
      <c r="G2" s="143"/>
    </row>
    <row r="3" spans="1:7" ht="20.25" customHeight="1">
      <c r="A3" s="81" t="s">
        <v>4</v>
      </c>
      <c r="B3" s="82"/>
      <c r="C3" s="53"/>
      <c r="D3" s="53"/>
      <c r="E3" s="53"/>
      <c r="F3" s="53"/>
      <c r="G3" s="53" t="s">
        <v>432</v>
      </c>
    </row>
    <row r="4" spans="1:7" ht="20.25" customHeight="1">
      <c r="A4" s="144" t="s">
        <v>6</v>
      </c>
      <c r="B4" s="145"/>
      <c r="C4" s="144" t="s">
        <v>7</v>
      </c>
      <c r="D4" s="170"/>
      <c r="E4" s="170"/>
      <c r="F4" s="170"/>
      <c r="G4" s="170"/>
    </row>
    <row r="5" spans="1:7" ht="34.5" customHeight="1">
      <c r="A5" s="83" t="s">
        <v>8</v>
      </c>
      <c r="B5" s="84" t="s">
        <v>429</v>
      </c>
      <c r="C5" s="83" t="s">
        <v>8</v>
      </c>
      <c r="D5" s="84" t="s">
        <v>56</v>
      </c>
      <c r="E5" s="84" t="s">
        <v>102</v>
      </c>
      <c r="F5" s="85" t="s">
        <v>103</v>
      </c>
      <c r="G5" s="84" t="s">
        <v>104</v>
      </c>
    </row>
    <row r="6" spans="1:7" ht="20.25" customHeight="1">
      <c r="A6" s="86" t="s">
        <v>105</v>
      </c>
      <c r="B6" s="87">
        <v>6855835.89</v>
      </c>
      <c r="C6" s="88" t="s">
        <v>106</v>
      </c>
      <c r="D6" s="87">
        <v>6855835.89</v>
      </c>
      <c r="E6" s="87">
        <v>6855835.89</v>
      </c>
      <c r="F6" s="132">
        <f>SUM(F7:F35)</f>
        <v>0</v>
      </c>
      <c r="G6" s="139">
        <f>SUM(G7:G35)</f>
        <v>0</v>
      </c>
    </row>
    <row r="7" spans="1:7" ht="20.25" customHeight="1">
      <c r="A7" s="86" t="s">
        <v>107</v>
      </c>
      <c r="B7" s="87">
        <v>6855835.89</v>
      </c>
      <c r="C7" s="88" t="s">
        <v>108</v>
      </c>
      <c r="D7" s="90">
        <f>SUM(E7:G7)</f>
        <v>0</v>
      </c>
      <c r="E7" s="89">
        <v>0</v>
      </c>
      <c r="F7" s="132">
        <v>0</v>
      </c>
      <c r="G7" s="140" t="s">
        <v>14</v>
      </c>
    </row>
    <row r="8" spans="1:7" ht="20.25" customHeight="1">
      <c r="A8" s="86" t="s">
        <v>109</v>
      </c>
      <c r="B8" s="91">
        <v>0</v>
      </c>
      <c r="C8" s="88" t="s">
        <v>110</v>
      </c>
      <c r="D8" s="90">
        <f>SUM(E8:G8)</f>
        <v>0</v>
      </c>
      <c r="E8" s="91">
        <v>0</v>
      </c>
      <c r="F8" s="133">
        <v>0</v>
      </c>
      <c r="G8" s="140" t="s">
        <v>14</v>
      </c>
    </row>
    <row r="9" spans="1:7" ht="20.25" customHeight="1">
      <c r="A9" s="86" t="s">
        <v>111</v>
      </c>
      <c r="B9" s="92" t="s">
        <v>14</v>
      </c>
      <c r="C9" s="88" t="s">
        <v>112</v>
      </c>
      <c r="D9" s="90">
        <f>SUM(E9:G9)</f>
        <v>0</v>
      </c>
      <c r="E9" s="91">
        <v>0</v>
      </c>
      <c r="F9" s="133">
        <v>0</v>
      </c>
      <c r="G9" s="140" t="s">
        <v>14</v>
      </c>
    </row>
    <row r="10" spans="1:7" ht="20.25" customHeight="1">
      <c r="A10" s="86" t="s">
        <v>113</v>
      </c>
      <c r="B10" s="93">
        <f>SUM(B11:B14)</f>
        <v>0</v>
      </c>
      <c r="C10" s="88" t="s">
        <v>114</v>
      </c>
      <c r="D10" s="87">
        <v>4926428.03</v>
      </c>
      <c r="E10" s="87">
        <v>4926428.03</v>
      </c>
      <c r="F10" s="133">
        <v>0</v>
      </c>
      <c r="G10" s="140" t="s">
        <v>14</v>
      </c>
    </row>
    <row r="11" spans="1:7" ht="20.25" customHeight="1">
      <c r="A11" s="86" t="s">
        <v>107</v>
      </c>
      <c r="B11" s="91">
        <v>0</v>
      </c>
      <c r="C11" s="88" t="s">
        <v>115</v>
      </c>
      <c r="D11" s="90">
        <f>SUM(E11:G11)</f>
        <v>0</v>
      </c>
      <c r="E11" s="91">
        <v>0</v>
      </c>
      <c r="F11" s="133">
        <v>0</v>
      </c>
      <c r="G11" s="140" t="s">
        <v>14</v>
      </c>
    </row>
    <row r="12" spans="1:7" ht="20.25" customHeight="1">
      <c r="A12" s="86" t="s">
        <v>109</v>
      </c>
      <c r="B12" s="91">
        <v>0</v>
      </c>
      <c r="C12" s="88" t="s">
        <v>116</v>
      </c>
      <c r="D12" s="90">
        <f>SUM(E12:G12)</f>
        <v>0</v>
      </c>
      <c r="E12" s="91">
        <v>0</v>
      </c>
      <c r="F12" s="133">
        <v>0</v>
      </c>
      <c r="G12" s="140" t="s">
        <v>14</v>
      </c>
    </row>
    <row r="13" spans="1:7" ht="20.25" customHeight="1">
      <c r="A13" s="86" t="s">
        <v>111</v>
      </c>
      <c r="B13" s="91" t="s">
        <v>14</v>
      </c>
      <c r="C13" s="88" t="s">
        <v>117</v>
      </c>
      <c r="D13" s="90">
        <f>SUM(E13:G13)</f>
        <v>0</v>
      </c>
      <c r="E13" s="91">
        <v>0</v>
      </c>
      <c r="F13" s="133">
        <v>0</v>
      </c>
      <c r="G13" s="140" t="s">
        <v>14</v>
      </c>
    </row>
    <row r="14" spans="1:7" ht="20.25" customHeight="1">
      <c r="A14" s="86" t="s">
        <v>118</v>
      </c>
      <c r="B14" s="92"/>
      <c r="C14" s="88" t="s">
        <v>119</v>
      </c>
      <c r="D14" s="87">
        <v>900491.04</v>
      </c>
      <c r="E14" s="87">
        <v>900491.04</v>
      </c>
      <c r="F14" s="133">
        <v>0</v>
      </c>
      <c r="G14" s="140" t="s">
        <v>14</v>
      </c>
    </row>
    <row r="15" spans="1:7" ht="20.25" customHeight="1">
      <c r="A15" s="94"/>
      <c r="B15" s="95"/>
      <c r="C15" s="88" t="s">
        <v>120</v>
      </c>
      <c r="D15" s="90">
        <f>SUM(E15:G15)</f>
        <v>0</v>
      </c>
      <c r="E15" s="91">
        <v>0</v>
      </c>
      <c r="F15" s="133">
        <v>0</v>
      </c>
      <c r="G15" s="140" t="s">
        <v>14</v>
      </c>
    </row>
    <row r="16" spans="1:7" ht="20.25" customHeight="1">
      <c r="A16" s="94"/>
      <c r="B16" s="92"/>
      <c r="C16" s="88" t="s">
        <v>121</v>
      </c>
      <c r="D16" s="87">
        <v>427704.82</v>
      </c>
      <c r="E16" s="87">
        <v>427704.82</v>
      </c>
      <c r="F16" s="133">
        <v>0</v>
      </c>
      <c r="G16" s="140" t="s">
        <v>14</v>
      </c>
    </row>
    <row r="17" spans="1:7" ht="20.25" customHeight="1">
      <c r="A17" s="94"/>
      <c r="B17" s="92"/>
      <c r="C17" s="88" t="s">
        <v>122</v>
      </c>
      <c r="D17" s="90">
        <f aca="true" t="shared" si="0" ref="D17:D25">SUM(E17:G17)</f>
        <v>0</v>
      </c>
      <c r="E17" s="91">
        <v>0</v>
      </c>
      <c r="F17" s="133">
        <v>0</v>
      </c>
      <c r="G17" s="140" t="s">
        <v>14</v>
      </c>
    </row>
    <row r="18" spans="1:7" ht="20.25" customHeight="1">
      <c r="A18" s="94"/>
      <c r="B18" s="92"/>
      <c r="C18" s="88" t="s">
        <v>123</v>
      </c>
      <c r="D18" s="90">
        <f t="shared" si="0"/>
        <v>0</v>
      </c>
      <c r="E18" s="91">
        <v>0</v>
      </c>
      <c r="F18" s="133">
        <v>0</v>
      </c>
      <c r="G18" s="140" t="s">
        <v>14</v>
      </c>
    </row>
    <row r="19" spans="1:7" ht="20.25" customHeight="1">
      <c r="A19" s="94"/>
      <c r="B19" s="92"/>
      <c r="C19" s="88" t="s">
        <v>124</v>
      </c>
      <c r="D19" s="90">
        <f t="shared" si="0"/>
        <v>0</v>
      </c>
      <c r="E19" s="91">
        <v>0</v>
      </c>
      <c r="F19" s="133">
        <v>0</v>
      </c>
      <c r="G19" s="140" t="s">
        <v>14</v>
      </c>
    </row>
    <row r="20" spans="1:7" ht="20.25" customHeight="1">
      <c r="A20" s="94"/>
      <c r="B20" s="92"/>
      <c r="C20" s="88" t="s">
        <v>125</v>
      </c>
      <c r="D20" s="90">
        <f t="shared" si="0"/>
        <v>0</v>
      </c>
      <c r="E20" s="91">
        <v>0</v>
      </c>
      <c r="F20" s="133">
        <v>0</v>
      </c>
      <c r="G20" s="140" t="s">
        <v>14</v>
      </c>
    </row>
    <row r="21" spans="1:7" ht="20.25" customHeight="1">
      <c r="A21" s="94"/>
      <c r="B21" s="92"/>
      <c r="C21" s="88" t="s">
        <v>126</v>
      </c>
      <c r="D21" s="90">
        <f t="shared" si="0"/>
        <v>0</v>
      </c>
      <c r="E21" s="91">
        <v>0</v>
      </c>
      <c r="F21" s="133">
        <v>0</v>
      </c>
      <c r="G21" s="140" t="s">
        <v>14</v>
      </c>
    </row>
    <row r="22" spans="1:7" ht="20.25" customHeight="1">
      <c r="A22" s="94"/>
      <c r="B22" s="92"/>
      <c r="C22" s="88" t="s">
        <v>127</v>
      </c>
      <c r="D22" s="90">
        <f t="shared" si="0"/>
        <v>0</v>
      </c>
      <c r="E22" s="91">
        <v>0</v>
      </c>
      <c r="F22" s="133">
        <v>0</v>
      </c>
      <c r="G22" s="140" t="s">
        <v>14</v>
      </c>
    </row>
    <row r="23" spans="1:7" ht="20.25" customHeight="1">
      <c r="A23" s="94"/>
      <c r="B23" s="92"/>
      <c r="C23" s="88" t="s">
        <v>128</v>
      </c>
      <c r="D23" s="90">
        <f t="shared" si="0"/>
        <v>0</v>
      </c>
      <c r="E23" s="91">
        <v>0</v>
      </c>
      <c r="F23" s="133">
        <v>0</v>
      </c>
      <c r="G23" s="140" t="s">
        <v>14</v>
      </c>
    </row>
    <row r="24" spans="1:7" ht="20.25" customHeight="1">
      <c r="A24" s="94"/>
      <c r="B24" s="92"/>
      <c r="C24" s="88" t="s">
        <v>129</v>
      </c>
      <c r="D24" s="90">
        <f t="shared" si="0"/>
        <v>0</v>
      </c>
      <c r="E24" s="91">
        <v>0</v>
      </c>
      <c r="F24" s="133">
        <v>0</v>
      </c>
      <c r="G24" s="140" t="s">
        <v>14</v>
      </c>
    </row>
    <row r="25" spans="1:7" ht="20.25" customHeight="1">
      <c r="A25" s="94"/>
      <c r="B25" s="92"/>
      <c r="C25" s="88" t="s">
        <v>130</v>
      </c>
      <c r="D25" s="90">
        <f t="shared" si="0"/>
        <v>0</v>
      </c>
      <c r="E25" s="91">
        <v>0</v>
      </c>
      <c r="F25" s="133">
        <v>0</v>
      </c>
      <c r="G25" s="140" t="s">
        <v>14</v>
      </c>
    </row>
    <row r="26" spans="1:7" ht="20.25" customHeight="1">
      <c r="A26" s="86"/>
      <c r="B26" s="92"/>
      <c r="C26" s="88" t="s">
        <v>131</v>
      </c>
      <c r="D26" s="61">
        <v>601212</v>
      </c>
      <c r="E26" s="61">
        <v>601212</v>
      </c>
      <c r="F26" s="133">
        <v>0</v>
      </c>
      <c r="G26" s="140" t="s">
        <v>14</v>
      </c>
    </row>
    <row r="27" spans="1:7" ht="20.25" customHeight="1">
      <c r="A27" s="86"/>
      <c r="B27" s="92"/>
      <c r="C27" s="88" t="s">
        <v>132</v>
      </c>
      <c r="D27" s="90">
        <f aca="true" t="shared" si="1" ref="D27:D35">SUM(E27:G27)</f>
        <v>0</v>
      </c>
      <c r="E27" s="91">
        <v>0</v>
      </c>
      <c r="F27" s="133">
        <v>0</v>
      </c>
      <c r="G27" s="140" t="s">
        <v>14</v>
      </c>
    </row>
    <row r="28" spans="1:7" ht="20.25" customHeight="1">
      <c r="A28" s="86"/>
      <c r="B28" s="92"/>
      <c r="C28" s="88" t="s">
        <v>133</v>
      </c>
      <c r="D28" s="90">
        <f t="shared" si="1"/>
        <v>0</v>
      </c>
      <c r="E28" s="91">
        <v>0</v>
      </c>
      <c r="F28" s="133">
        <v>0</v>
      </c>
      <c r="G28" s="140" t="s">
        <v>14</v>
      </c>
    </row>
    <row r="29" spans="1:7" ht="20.25" customHeight="1">
      <c r="A29" s="86"/>
      <c r="B29" s="92"/>
      <c r="C29" s="88" t="s">
        <v>134</v>
      </c>
      <c r="D29" s="90">
        <f t="shared" si="1"/>
        <v>0</v>
      </c>
      <c r="E29" s="91">
        <v>0</v>
      </c>
      <c r="F29" s="133">
        <v>0</v>
      </c>
      <c r="G29" s="140"/>
    </row>
    <row r="30" spans="1:7" ht="20.25" customHeight="1">
      <c r="A30" s="86"/>
      <c r="B30" s="92"/>
      <c r="C30" s="88" t="s">
        <v>135</v>
      </c>
      <c r="D30" s="90">
        <f t="shared" si="1"/>
        <v>0</v>
      </c>
      <c r="E30" s="91">
        <v>0</v>
      </c>
      <c r="F30" s="133">
        <v>0</v>
      </c>
      <c r="G30" s="140" t="s">
        <v>14</v>
      </c>
    </row>
    <row r="31" spans="1:7" ht="20.25" customHeight="1">
      <c r="A31" s="86"/>
      <c r="B31" s="92"/>
      <c r="C31" s="88" t="s">
        <v>136</v>
      </c>
      <c r="D31" s="90">
        <f t="shared" si="1"/>
        <v>0</v>
      </c>
      <c r="E31" s="91">
        <v>0</v>
      </c>
      <c r="F31" s="133">
        <v>0</v>
      </c>
      <c r="G31" s="140" t="s">
        <v>14</v>
      </c>
    </row>
    <row r="32" spans="1:7" ht="20.25" customHeight="1">
      <c r="A32" s="86"/>
      <c r="B32" s="92"/>
      <c r="C32" s="88" t="s">
        <v>137</v>
      </c>
      <c r="D32" s="90">
        <f t="shared" si="1"/>
        <v>0</v>
      </c>
      <c r="E32" s="91">
        <v>0</v>
      </c>
      <c r="F32" s="133">
        <v>0</v>
      </c>
      <c r="G32" s="140" t="s">
        <v>14</v>
      </c>
    </row>
    <row r="33" spans="1:7" ht="20.25" customHeight="1">
      <c r="A33" s="86"/>
      <c r="B33" s="92"/>
      <c r="C33" s="88" t="s">
        <v>138</v>
      </c>
      <c r="D33" s="90">
        <f t="shared" si="1"/>
        <v>0</v>
      </c>
      <c r="E33" s="91">
        <v>0</v>
      </c>
      <c r="F33" s="133">
        <v>0</v>
      </c>
      <c r="G33" s="140" t="s">
        <v>14</v>
      </c>
    </row>
    <row r="34" spans="1:7" ht="20.25" customHeight="1">
      <c r="A34" s="86"/>
      <c r="B34" s="92"/>
      <c r="C34" s="88" t="s">
        <v>139</v>
      </c>
      <c r="D34" s="90">
        <f t="shared" si="1"/>
        <v>0</v>
      </c>
      <c r="E34" s="91">
        <v>0</v>
      </c>
      <c r="F34" s="133">
        <v>0</v>
      </c>
      <c r="G34" s="140" t="s">
        <v>14</v>
      </c>
    </row>
    <row r="35" spans="1:7" ht="20.25" customHeight="1">
      <c r="A35" s="86"/>
      <c r="B35" s="92"/>
      <c r="C35" s="88" t="s">
        <v>140</v>
      </c>
      <c r="D35" s="90">
        <f t="shared" si="1"/>
        <v>0</v>
      </c>
      <c r="E35" s="96">
        <v>0</v>
      </c>
      <c r="F35" s="134">
        <v>0</v>
      </c>
      <c r="G35" s="140" t="s">
        <v>14</v>
      </c>
    </row>
    <row r="36" spans="1:7" ht="20.25" customHeight="1">
      <c r="A36" s="97"/>
      <c r="B36" s="98"/>
      <c r="C36" s="99"/>
      <c r="D36" s="90"/>
      <c r="E36" s="100"/>
      <c r="F36" s="135"/>
      <c r="G36" s="141"/>
    </row>
    <row r="37" spans="1:7" ht="20.25" customHeight="1">
      <c r="A37" s="86"/>
      <c r="B37" s="92"/>
      <c r="C37" s="101" t="s">
        <v>141</v>
      </c>
      <c r="D37" s="90">
        <f>SUM(E37:G37)</f>
        <v>0</v>
      </c>
      <c r="E37" s="92"/>
      <c r="F37" s="136"/>
      <c r="G37" s="140"/>
    </row>
    <row r="38" spans="1:7" ht="20.25" customHeight="1">
      <c r="A38" s="86"/>
      <c r="B38" s="102"/>
      <c r="C38" s="101"/>
      <c r="D38" s="90"/>
      <c r="E38" s="103"/>
      <c r="F38" s="137"/>
      <c r="G38" s="141"/>
    </row>
    <row r="39" spans="1:7" ht="20.25" customHeight="1">
      <c r="A39" s="97" t="s">
        <v>52</v>
      </c>
      <c r="B39" s="104">
        <f>SUM(B6,B10)</f>
        <v>6855835.89</v>
      </c>
      <c r="C39" s="99" t="s">
        <v>53</v>
      </c>
      <c r="D39" s="90">
        <f>SUM(E39:G39)</f>
        <v>6855835.890000001</v>
      </c>
      <c r="E39" s="105">
        <f>SUM(E7:E37)</f>
        <v>6855835.890000001</v>
      </c>
      <c r="F39" s="138">
        <f>SUM(F7:F37)</f>
        <v>0</v>
      </c>
      <c r="G39" s="141">
        <f>SUM(G7:G37)</f>
        <v>0</v>
      </c>
    </row>
    <row r="40" spans="1:7" ht="20.25" customHeight="1">
      <c r="A40" s="106"/>
      <c r="B40" s="107"/>
      <c r="C40" s="108"/>
      <c r="D40" s="108"/>
      <c r="E40" s="108"/>
      <c r="F40" s="108"/>
      <c r="G40" s="108"/>
    </row>
  </sheetData>
  <sheetProtection/>
  <mergeCells count="3">
    <mergeCell ref="A2:G2"/>
    <mergeCell ref="A4:B4"/>
    <mergeCell ref="C4:G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workbookViewId="0" topLeftCell="A4">
      <selection activeCell="I15" sqref="I15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2" width="11.16015625" style="0" customWidth="1"/>
    <col min="13" max="19" width="9.83203125" style="0" customWidth="1"/>
  </cols>
  <sheetData>
    <row r="1" spans="1:19" ht="19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78" customFormat="1" ht="19.5" customHeight="1">
      <c r="A2" s="143" t="s">
        <v>142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9.5" customHeight="1">
      <c r="A3" s="64" t="s">
        <v>4</v>
      </c>
      <c r="B3" s="29"/>
      <c r="C3" s="29"/>
      <c r="D3" s="29"/>
      <c r="E3" s="56"/>
      <c r="F3" s="56"/>
      <c r="G3" s="56"/>
      <c r="H3" s="56"/>
      <c r="I3" s="56"/>
      <c r="J3" s="56"/>
      <c r="K3" s="56"/>
      <c r="L3" s="56"/>
      <c r="M3" s="71"/>
      <c r="N3" s="71"/>
      <c r="O3" s="71"/>
      <c r="P3" s="71"/>
      <c r="Q3" s="71"/>
      <c r="R3" s="71"/>
      <c r="S3" s="71"/>
    </row>
    <row r="4" spans="1:19" ht="19.5" customHeight="1">
      <c r="A4" s="161" t="s">
        <v>55</v>
      </c>
      <c r="B4" s="162"/>
      <c r="C4" s="184"/>
      <c r="D4" s="163"/>
      <c r="E4" s="183" t="s">
        <v>143</v>
      </c>
      <c r="F4" s="185" t="s">
        <v>144</v>
      </c>
      <c r="G4" s="186"/>
      <c r="H4" s="186"/>
      <c r="I4" s="186"/>
      <c r="J4" s="186"/>
      <c r="K4" s="186"/>
      <c r="L4" s="186"/>
      <c r="M4" s="185" t="s">
        <v>145</v>
      </c>
      <c r="N4" s="186"/>
      <c r="O4" s="186"/>
      <c r="P4" s="186"/>
      <c r="Q4" s="186"/>
      <c r="R4" s="186"/>
      <c r="S4" s="186"/>
    </row>
    <row r="5" spans="1:19" ht="21" customHeight="1">
      <c r="A5" s="161" t="s">
        <v>61</v>
      </c>
      <c r="B5" s="162"/>
      <c r="C5" s="181" t="s">
        <v>62</v>
      </c>
      <c r="D5" s="164" t="s">
        <v>63</v>
      </c>
      <c r="E5" s="169"/>
      <c r="F5" s="181" t="s">
        <v>56</v>
      </c>
      <c r="G5" s="181" t="s">
        <v>433</v>
      </c>
      <c r="H5" s="181"/>
      <c r="I5" s="181"/>
      <c r="J5" s="181" t="s">
        <v>434</v>
      </c>
      <c r="K5" s="181"/>
      <c r="L5" s="181"/>
      <c r="M5" s="181" t="s">
        <v>56</v>
      </c>
      <c r="N5" s="181" t="s">
        <v>146</v>
      </c>
      <c r="O5" s="181"/>
      <c r="P5" s="181"/>
      <c r="Q5" s="181" t="s">
        <v>147</v>
      </c>
      <c r="R5" s="181"/>
      <c r="S5" s="181"/>
    </row>
    <row r="6" spans="1:19" ht="30.75" customHeight="1">
      <c r="A6" s="33" t="s">
        <v>68</v>
      </c>
      <c r="B6" s="79" t="s">
        <v>69</v>
      </c>
      <c r="C6" s="181"/>
      <c r="D6" s="182"/>
      <c r="E6" s="165"/>
      <c r="F6" s="181"/>
      <c r="G6" s="72" t="s">
        <v>67</v>
      </c>
      <c r="H6" s="72" t="s">
        <v>96</v>
      </c>
      <c r="I6" s="72" t="s">
        <v>97</v>
      </c>
      <c r="J6" s="72" t="s">
        <v>67</v>
      </c>
      <c r="K6" s="72" t="s">
        <v>96</v>
      </c>
      <c r="L6" s="72" t="s">
        <v>97</v>
      </c>
      <c r="M6" s="181"/>
      <c r="N6" s="72" t="s">
        <v>67</v>
      </c>
      <c r="O6" s="72" t="s">
        <v>96</v>
      </c>
      <c r="P6" s="72" t="s">
        <v>97</v>
      </c>
      <c r="Q6" s="72" t="s">
        <v>67</v>
      </c>
      <c r="R6" s="72" t="s">
        <v>96</v>
      </c>
      <c r="S6" s="72" t="s">
        <v>97</v>
      </c>
    </row>
    <row r="7" spans="1:19" ht="19.5" customHeight="1">
      <c r="A7" s="75" t="s">
        <v>14</v>
      </c>
      <c r="B7" s="75" t="s">
        <v>14</v>
      </c>
      <c r="C7" s="75" t="s">
        <v>14</v>
      </c>
      <c r="D7" s="75" t="s">
        <v>56</v>
      </c>
      <c r="E7" s="68">
        <f>SUM(F7,M7)</f>
        <v>6855835.89</v>
      </c>
      <c r="F7" s="68">
        <f>SUM(G7,J7)</f>
        <v>6855835.89</v>
      </c>
      <c r="G7" s="68">
        <f>SUM(H7,I7)</f>
        <v>6855835.89</v>
      </c>
      <c r="H7" s="68">
        <f>H8</f>
        <v>6855835.89</v>
      </c>
      <c r="I7" s="68">
        <v>0</v>
      </c>
      <c r="J7" s="68">
        <f aca="true" t="shared" si="0" ref="J7:J15">SUM(K7,L7)</f>
        <v>0</v>
      </c>
      <c r="K7" s="68">
        <v>0</v>
      </c>
      <c r="L7" s="68">
        <v>0</v>
      </c>
      <c r="M7" s="68">
        <f>SUM(N7,Q7,)</f>
        <v>0</v>
      </c>
      <c r="N7" s="68">
        <f aca="true" t="shared" si="1" ref="N7:N15">SUM(O7,P7)</f>
        <v>0</v>
      </c>
      <c r="O7" s="68">
        <v>0</v>
      </c>
      <c r="P7" s="68"/>
      <c r="Q7" s="68">
        <f aca="true" t="shared" si="2" ref="Q7:Q15">SUM(R7,S7)</f>
        <v>0</v>
      </c>
      <c r="R7" s="68">
        <v>0</v>
      </c>
      <c r="S7" s="68">
        <v>0</v>
      </c>
    </row>
    <row r="8" spans="1:19" ht="19.5" customHeight="1">
      <c r="A8" s="75" t="s">
        <v>14</v>
      </c>
      <c r="B8" s="75" t="s">
        <v>14</v>
      </c>
      <c r="C8" s="75" t="s">
        <v>71</v>
      </c>
      <c r="D8" s="75" t="s">
        <v>72</v>
      </c>
      <c r="E8" s="68">
        <f aca="true" t="shared" si="3" ref="E8:E27">SUM(F8,M8)</f>
        <v>6855835.89</v>
      </c>
      <c r="F8" s="68">
        <f aca="true" t="shared" si="4" ref="F8:F27">SUM(G8,J8)</f>
        <v>6855835.89</v>
      </c>
      <c r="G8" s="68">
        <f>SUM(H8,I8)</f>
        <v>6855835.89</v>
      </c>
      <c r="H8" s="68">
        <f>H9+H14+H27</f>
        <v>6855835.89</v>
      </c>
      <c r="I8" s="68">
        <v>0</v>
      </c>
      <c r="J8" s="68">
        <f t="shared" si="0"/>
        <v>0</v>
      </c>
      <c r="K8" s="68">
        <v>0</v>
      </c>
      <c r="L8" s="68">
        <v>0</v>
      </c>
      <c r="M8" s="68">
        <f aca="true" t="shared" si="5" ref="M8:M27">SUM(N8,Q8,)</f>
        <v>0</v>
      </c>
      <c r="N8" s="68">
        <f t="shared" si="1"/>
        <v>0</v>
      </c>
      <c r="O8" s="68">
        <v>0</v>
      </c>
      <c r="P8" s="68"/>
      <c r="Q8" s="68">
        <f t="shared" si="2"/>
        <v>0</v>
      </c>
      <c r="R8" s="68">
        <v>0</v>
      </c>
      <c r="S8" s="68">
        <v>0</v>
      </c>
    </row>
    <row r="9" spans="1:19" ht="19.5" customHeight="1">
      <c r="A9" s="75" t="s">
        <v>148</v>
      </c>
      <c r="B9" s="75" t="s">
        <v>14</v>
      </c>
      <c r="C9" s="75" t="s">
        <v>14</v>
      </c>
      <c r="D9" s="75" t="s">
        <v>149</v>
      </c>
      <c r="E9" s="68">
        <f t="shared" si="3"/>
        <v>6235835.89</v>
      </c>
      <c r="F9" s="68">
        <f t="shared" si="4"/>
        <v>6235835.89</v>
      </c>
      <c r="G9" s="68">
        <f>SUM(H9,I9)</f>
        <v>6235835.89</v>
      </c>
      <c r="H9" s="68">
        <f>H10+H11+H12+H13</f>
        <v>6235835.89</v>
      </c>
      <c r="I9" s="68">
        <v>0</v>
      </c>
      <c r="J9" s="68">
        <f t="shared" si="0"/>
        <v>0</v>
      </c>
      <c r="K9" s="68">
        <v>0</v>
      </c>
      <c r="L9" s="68">
        <v>0</v>
      </c>
      <c r="M9" s="68">
        <f t="shared" si="5"/>
        <v>0</v>
      </c>
      <c r="N9" s="68">
        <f t="shared" si="1"/>
        <v>0</v>
      </c>
      <c r="O9" s="68">
        <v>0</v>
      </c>
      <c r="P9" s="68">
        <v>0</v>
      </c>
      <c r="Q9" s="68">
        <f t="shared" si="2"/>
        <v>0</v>
      </c>
      <c r="R9" s="68">
        <v>0</v>
      </c>
      <c r="S9" s="68">
        <v>0</v>
      </c>
    </row>
    <row r="10" spans="1:19" ht="19.5" customHeight="1">
      <c r="A10" s="75" t="s">
        <v>150</v>
      </c>
      <c r="B10" s="75" t="s">
        <v>75</v>
      </c>
      <c r="C10" s="75" t="s">
        <v>76</v>
      </c>
      <c r="D10" s="75" t="s">
        <v>151</v>
      </c>
      <c r="E10" s="68">
        <f t="shared" si="3"/>
        <v>3693232.08</v>
      </c>
      <c r="F10" s="68">
        <f t="shared" si="4"/>
        <v>3693232.08</v>
      </c>
      <c r="G10" s="68">
        <v>3693232.08</v>
      </c>
      <c r="H10" s="68">
        <v>3951198</v>
      </c>
      <c r="I10" s="68">
        <v>0</v>
      </c>
      <c r="J10" s="68">
        <f t="shared" si="0"/>
        <v>0</v>
      </c>
      <c r="K10" s="68">
        <v>0</v>
      </c>
      <c r="L10" s="68">
        <v>0</v>
      </c>
      <c r="M10" s="68">
        <f t="shared" si="5"/>
        <v>0</v>
      </c>
      <c r="N10" s="68">
        <f t="shared" si="1"/>
        <v>0</v>
      </c>
      <c r="O10" s="68">
        <v>0</v>
      </c>
      <c r="P10" s="68">
        <v>0</v>
      </c>
      <c r="Q10" s="68">
        <f t="shared" si="2"/>
        <v>0</v>
      </c>
      <c r="R10" s="68">
        <v>0</v>
      </c>
      <c r="S10" s="68">
        <v>0</v>
      </c>
    </row>
    <row r="11" spans="1:19" ht="19.5" customHeight="1">
      <c r="A11" s="75" t="s">
        <v>150</v>
      </c>
      <c r="B11" s="75" t="s">
        <v>92</v>
      </c>
      <c r="C11" s="75" t="s">
        <v>76</v>
      </c>
      <c r="D11" s="75" t="s">
        <v>152</v>
      </c>
      <c r="E11" s="68">
        <f t="shared" si="3"/>
        <v>1079547.7</v>
      </c>
      <c r="F11" s="68">
        <f t="shared" si="4"/>
        <v>1079547.7</v>
      </c>
      <c r="G11" s="68">
        <v>1079547.7</v>
      </c>
      <c r="H11" s="68">
        <v>1408541.89</v>
      </c>
      <c r="I11" s="68">
        <v>0</v>
      </c>
      <c r="J11" s="68">
        <f t="shared" si="0"/>
        <v>0</v>
      </c>
      <c r="K11" s="68">
        <v>0</v>
      </c>
      <c r="L11" s="68">
        <v>0</v>
      </c>
      <c r="M11" s="68">
        <f t="shared" si="5"/>
        <v>0</v>
      </c>
      <c r="N11" s="68">
        <f t="shared" si="1"/>
        <v>0</v>
      </c>
      <c r="O11" s="68">
        <v>0</v>
      </c>
      <c r="P11" s="68">
        <v>0</v>
      </c>
      <c r="Q11" s="68">
        <f t="shared" si="2"/>
        <v>0</v>
      </c>
      <c r="R11" s="68">
        <v>0</v>
      </c>
      <c r="S11" s="68">
        <v>0</v>
      </c>
    </row>
    <row r="12" spans="1:19" ht="19.5" customHeight="1">
      <c r="A12" s="75" t="s">
        <v>150</v>
      </c>
      <c r="B12" s="75" t="s">
        <v>88</v>
      </c>
      <c r="C12" s="75" t="s">
        <v>76</v>
      </c>
      <c r="D12" s="75" t="s">
        <v>153</v>
      </c>
      <c r="E12" s="68">
        <f t="shared" si="3"/>
        <v>601212</v>
      </c>
      <c r="F12" s="68">
        <f t="shared" si="4"/>
        <v>601212</v>
      </c>
      <c r="G12" s="68">
        <f>SUM(H12,I12)</f>
        <v>601212</v>
      </c>
      <c r="H12" s="68">
        <v>601212</v>
      </c>
      <c r="I12" s="68">
        <v>0</v>
      </c>
      <c r="J12" s="68">
        <f t="shared" si="0"/>
        <v>0</v>
      </c>
      <c r="K12" s="68">
        <v>0</v>
      </c>
      <c r="L12" s="68">
        <v>0</v>
      </c>
      <c r="M12" s="68">
        <f t="shared" si="5"/>
        <v>0</v>
      </c>
      <c r="N12" s="68">
        <f t="shared" si="1"/>
        <v>0</v>
      </c>
      <c r="O12" s="68">
        <v>0</v>
      </c>
      <c r="P12" s="68">
        <v>0</v>
      </c>
      <c r="Q12" s="68">
        <f t="shared" si="2"/>
        <v>0</v>
      </c>
      <c r="R12" s="68">
        <v>0</v>
      </c>
      <c r="S12" s="68">
        <v>0</v>
      </c>
    </row>
    <row r="13" spans="1:19" ht="19.5" customHeight="1">
      <c r="A13" s="75" t="s">
        <v>150</v>
      </c>
      <c r="B13" s="75" t="s">
        <v>78</v>
      </c>
      <c r="C13" s="75" t="s">
        <v>76</v>
      </c>
      <c r="D13" s="75" t="s">
        <v>154</v>
      </c>
      <c r="E13" s="68">
        <f t="shared" si="3"/>
        <v>274884</v>
      </c>
      <c r="F13" s="68">
        <f t="shared" si="4"/>
        <v>274884</v>
      </c>
      <c r="G13" s="68">
        <f>SUM(H13,I13)</f>
        <v>274884</v>
      </c>
      <c r="H13" s="68">
        <v>274884</v>
      </c>
      <c r="I13" s="68">
        <v>0</v>
      </c>
      <c r="J13" s="68">
        <f t="shared" si="0"/>
        <v>0</v>
      </c>
      <c r="K13" s="68">
        <v>0</v>
      </c>
      <c r="L13" s="68">
        <v>0</v>
      </c>
      <c r="M13" s="68">
        <f t="shared" si="5"/>
        <v>0</v>
      </c>
      <c r="N13" s="68">
        <f t="shared" si="1"/>
        <v>0</v>
      </c>
      <c r="O13" s="68">
        <v>0</v>
      </c>
      <c r="P13" s="68">
        <v>0</v>
      </c>
      <c r="Q13" s="68">
        <f t="shared" si="2"/>
        <v>0</v>
      </c>
      <c r="R13" s="68">
        <v>0</v>
      </c>
      <c r="S13" s="68">
        <v>0</v>
      </c>
    </row>
    <row r="14" spans="1:19" ht="19.5" customHeight="1">
      <c r="A14" s="75" t="s">
        <v>155</v>
      </c>
      <c r="B14" s="75" t="s">
        <v>14</v>
      </c>
      <c r="C14" s="75" t="s">
        <v>14</v>
      </c>
      <c r="D14" s="75" t="s">
        <v>156</v>
      </c>
      <c r="E14" s="68">
        <f t="shared" si="3"/>
        <v>540000</v>
      </c>
      <c r="F14" s="68">
        <f t="shared" si="4"/>
        <v>540000</v>
      </c>
      <c r="G14" s="68">
        <f>SUM(H14,I14)</f>
        <v>540000</v>
      </c>
      <c r="H14" s="68">
        <v>540000</v>
      </c>
      <c r="I14" s="68">
        <v>0</v>
      </c>
      <c r="J14" s="68"/>
      <c r="K14" s="68">
        <v>0</v>
      </c>
      <c r="L14" s="68">
        <v>0</v>
      </c>
      <c r="M14" s="68">
        <f t="shared" si="5"/>
        <v>0</v>
      </c>
      <c r="N14" s="68">
        <f t="shared" si="1"/>
        <v>0</v>
      </c>
      <c r="O14" s="68">
        <v>0</v>
      </c>
      <c r="P14" s="68"/>
      <c r="Q14" s="68">
        <f t="shared" si="2"/>
        <v>0</v>
      </c>
      <c r="R14" s="68">
        <v>0</v>
      </c>
      <c r="S14" s="68">
        <v>0</v>
      </c>
    </row>
    <row r="15" spans="1:19" ht="19.5" customHeight="1">
      <c r="A15" s="75" t="s">
        <v>157</v>
      </c>
      <c r="B15" s="75" t="s">
        <v>75</v>
      </c>
      <c r="C15" s="75" t="s">
        <v>76</v>
      </c>
      <c r="D15" s="75" t="s">
        <v>435</v>
      </c>
      <c r="E15" s="68">
        <f t="shared" si="3"/>
        <v>210000</v>
      </c>
      <c r="F15" s="68">
        <f t="shared" si="4"/>
        <v>210000</v>
      </c>
      <c r="G15" s="68">
        <f>SUM(H15,I15)</f>
        <v>210000</v>
      </c>
      <c r="H15" s="68">
        <v>210000</v>
      </c>
      <c r="I15" s="68">
        <v>0</v>
      </c>
      <c r="J15" s="68">
        <f t="shared" si="0"/>
        <v>0</v>
      </c>
      <c r="K15" s="68">
        <v>0</v>
      </c>
      <c r="L15" s="68">
        <v>0</v>
      </c>
      <c r="M15" s="68">
        <f t="shared" si="5"/>
        <v>0</v>
      </c>
      <c r="N15" s="68">
        <f t="shared" si="1"/>
        <v>0</v>
      </c>
      <c r="O15" s="68">
        <v>0</v>
      </c>
      <c r="P15" s="68">
        <v>0</v>
      </c>
      <c r="Q15" s="68">
        <f t="shared" si="2"/>
        <v>0</v>
      </c>
      <c r="R15" s="68">
        <v>0</v>
      </c>
      <c r="S15" s="68">
        <v>0</v>
      </c>
    </row>
    <row r="16" spans="1:19" ht="19.5" customHeight="1">
      <c r="A16" s="75" t="s">
        <v>157</v>
      </c>
      <c r="B16" s="75" t="s">
        <v>81</v>
      </c>
      <c r="C16" s="75" t="s">
        <v>71</v>
      </c>
      <c r="D16" s="75" t="s">
        <v>436</v>
      </c>
      <c r="E16" s="68">
        <f t="shared" si="3"/>
        <v>22400</v>
      </c>
      <c r="F16" s="68">
        <f t="shared" si="4"/>
        <v>22400</v>
      </c>
      <c r="G16" s="68">
        <v>22400</v>
      </c>
      <c r="H16" s="68">
        <v>22400</v>
      </c>
      <c r="I16" s="68"/>
      <c r="J16" s="68"/>
      <c r="K16" s="68"/>
      <c r="L16" s="68"/>
      <c r="M16" s="68">
        <f t="shared" si="5"/>
        <v>0</v>
      </c>
      <c r="N16" s="68"/>
      <c r="O16" s="68"/>
      <c r="P16" s="68"/>
      <c r="Q16" s="68"/>
      <c r="R16" s="68"/>
      <c r="S16" s="68"/>
    </row>
    <row r="17" spans="1:19" ht="19.5" customHeight="1">
      <c r="A17" s="75" t="s">
        <v>157</v>
      </c>
      <c r="B17" s="75" t="s">
        <v>83</v>
      </c>
      <c r="C17" s="75" t="s">
        <v>76</v>
      </c>
      <c r="D17" s="75" t="s">
        <v>437</v>
      </c>
      <c r="E17" s="68">
        <f t="shared" si="3"/>
        <v>33600</v>
      </c>
      <c r="F17" s="68">
        <f t="shared" si="4"/>
        <v>33600</v>
      </c>
      <c r="G17" s="68">
        <v>33600</v>
      </c>
      <c r="H17" s="68">
        <v>33600</v>
      </c>
      <c r="I17" s="68"/>
      <c r="J17" s="68"/>
      <c r="K17" s="68"/>
      <c r="L17" s="68"/>
      <c r="M17" s="68">
        <f t="shared" si="5"/>
        <v>0</v>
      </c>
      <c r="N17" s="68"/>
      <c r="O17" s="68"/>
      <c r="P17" s="68"/>
      <c r="Q17" s="68"/>
      <c r="R17" s="68"/>
      <c r="S17" s="68"/>
    </row>
    <row r="18" spans="1:19" ht="19.5" customHeight="1">
      <c r="A18" s="75" t="s">
        <v>157</v>
      </c>
      <c r="B18" s="75" t="s">
        <v>158</v>
      </c>
      <c r="C18" s="75" t="s">
        <v>76</v>
      </c>
      <c r="D18" s="75" t="s">
        <v>438</v>
      </c>
      <c r="E18" s="68">
        <f t="shared" si="3"/>
        <v>67200</v>
      </c>
      <c r="F18" s="68">
        <f t="shared" si="4"/>
        <v>67200</v>
      </c>
      <c r="G18" s="68">
        <v>67200</v>
      </c>
      <c r="H18" s="68">
        <v>67200</v>
      </c>
      <c r="I18" s="68"/>
      <c r="J18" s="68"/>
      <c r="K18" s="68"/>
      <c r="L18" s="68"/>
      <c r="M18" s="68">
        <f t="shared" si="5"/>
        <v>0</v>
      </c>
      <c r="N18" s="68"/>
      <c r="O18" s="68"/>
      <c r="P18" s="68"/>
      <c r="Q18" s="68"/>
      <c r="R18" s="68"/>
      <c r="S18" s="68"/>
    </row>
    <row r="19" spans="1:19" ht="19.5" customHeight="1">
      <c r="A19" s="75" t="s">
        <v>157</v>
      </c>
      <c r="B19" s="75" t="s">
        <v>159</v>
      </c>
      <c r="C19" s="75" t="s">
        <v>76</v>
      </c>
      <c r="D19" s="75" t="s">
        <v>439</v>
      </c>
      <c r="E19" s="68">
        <f t="shared" si="3"/>
        <v>14000</v>
      </c>
      <c r="F19" s="68">
        <f t="shared" si="4"/>
        <v>14000</v>
      </c>
      <c r="G19" s="68">
        <v>14000</v>
      </c>
      <c r="H19" s="68">
        <v>14000</v>
      </c>
      <c r="I19" s="68"/>
      <c r="J19" s="68"/>
      <c r="K19" s="68"/>
      <c r="L19" s="68"/>
      <c r="M19" s="68">
        <f t="shared" si="5"/>
        <v>0</v>
      </c>
      <c r="N19" s="68"/>
      <c r="O19" s="68"/>
      <c r="P19" s="68"/>
      <c r="Q19" s="68"/>
      <c r="R19" s="68"/>
      <c r="S19" s="68"/>
    </row>
    <row r="20" spans="1:19" ht="19.5" customHeight="1">
      <c r="A20" s="75" t="s">
        <v>157</v>
      </c>
      <c r="B20" s="75" t="s">
        <v>160</v>
      </c>
      <c r="C20" s="75" t="s">
        <v>76</v>
      </c>
      <c r="D20" s="75" t="s">
        <v>440</v>
      </c>
      <c r="E20" s="68">
        <f t="shared" si="3"/>
        <v>4200</v>
      </c>
      <c r="F20" s="68">
        <f t="shared" si="4"/>
        <v>4200</v>
      </c>
      <c r="G20" s="68">
        <v>4200</v>
      </c>
      <c r="H20" s="68">
        <v>4200</v>
      </c>
      <c r="I20" s="68"/>
      <c r="J20" s="68"/>
      <c r="K20" s="68"/>
      <c r="L20" s="68"/>
      <c r="M20" s="68">
        <f t="shared" si="5"/>
        <v>0</v>
      </c>
      <c r="N20" s="68"/>
      <c r="O20" s="68"/>
      <c r="P20" s="68"/>
      <c r="Q20" s="68"/>
      <c r="R20" s="68"/>
      <c r="S20" s="68"/>
    </row>
    <row r="21" spans="1:19" ht="19.5" customHeight="1">
      <c r="A21" s="75" t="s">
        <v>157</v>
      </c>
      <c r="B21" s="75" t="s">
        <v>86</v>
      </c>
      <c r="C21" s="75" t="s">
        <v>76</v>
      </c>
      <c r="D21" s="75" t="s">
        <v>441</v>
      </c>
      <c r="E21" s="68">
        <f t="shared" si="3"/>
        <v>140000</v>
      </c>
      <c r="F21" s="68">
        <f t="shared" si="4"/>
        <v>140000</v>
      </c>
      <c r="G21" s="68">
        <v>140000</v>
      </c>
      <c r="H21" s="68">
        <v>140000</v>
      </c>
      <c r="I21" s="68"/>
      <c r="J21" s="68"/>
      <c r="K21" s="68"/>
      <c r="L21" s="68"/>
      <c r="M21" s="68">
        <f t="shared" si="5"/>
        <v>0</v>
      </c>
      <c r="N21" s="68"/>
      <c r="O21" s="68"/>
      <c r="P21" s="68"/>
      <c r="Q21" s="68"/>
      <c r="R21" s="68"/>
      <c r="S21" s="68"/>
    </row>
    <row r="22" spans="1:19" ht="19.5" customHeight="1">
      <c r="A22" s="75" t="s">
        <v>157</v>
      </c>
      <c r="B22" s="75" t="s">
        <v>161</v>
      </c>
      <c r="C22" s="75" t="s">
        <v>76</v>
      </c>
      <c r="D22" s="75" t="s">
        <v>167</v>
      </c>
      <c r="E22" s="68">
        <f t="shared" si="3"/>
        <v>5000</v>
      </c>
      <c r="F22" s="68">
        <f t="shared" si="4"/>
        <v>5000</v>
      </c>
      <c r="G22" s="68">
        <v>5000</v>
      </c>
      <c r="H22" s="68">
        <v>5000</v>
      </c>
      <c r="I22" s="68">
        <v>0</v>
      </c>
      <c r="J22" s="68">
        <f>SUM(K22,L22)</f>
        <v>0</v>
      </c>
      <c r="K22" s="68">
        <v>0</v>
      </c>
      <c r="L22" s="68">
        <v>0</v>
      </c>
      <c r="M22" s="68">
        <f t="shared" si="5"/>
        <v>0</v>
      </c>
      <c r="N22" s="68">
        <f>SUM(O22,P22)</f>
        <v>0</v>
      </c>
      <c r="O22" s="68">
        <v>0</v>
      </c>
      <c r="P22" s="68">
        <v>0</v>
      </c>
      <c r="Q22" s="68">
        <f>SUM(R22,S22)</f>
        <v>0</v>
      </c>
      <c r="R22" s="68">
        <v>0</v>
      </c>
      <c r="S22" s="68">
        <v>0</v>
      </c>
    </row>
    <row r="23" spans="1:19" ht="19.5" customHeight="1">
      <c r="A23" s="75" t="s">
        <v>157</v>
      </c>
      <c r="B23" s="66" t="s">
        <v>162</v>
      </c>
      <c r="C23" s="75" t="s">
        <v>76</v>
      </c>
      <c r="D23" s="75" t="s">
        <v>442</v>
      </c>
      <c r="E23" s="68">
        <f t="shared" si="3"/>
        <v>22400</v>
      </c>
      <c r="F23" s="68">
        <f t="shared" si="4"/>
        <v>22400</v>
      </c>
      <c r="G23" s="68">
        <v>22400</v>
      </c>
      <c r="H23" s="68">
        <v>22400</v>
      </c>
      <c r="I23" s="68">
        <v>0</v>
      </c>
      <c r="J23" s="68">
        <f>SUM(K23,L23)</f>
        <v>0</v>
      </c>
      <c r="K23" s="68">
        <v>0</v>
      </c>
      <c r="L23" s="68">
        <v>0</v>
      </c>
      <c r="M23" s="68">
        <f t="shared" si="5"/>
        <v>0</v>
      </c>
      <c r="N23" s="68">
        <f>SUM(O23,P23)</f>
        <v>0</v>
      </c>
      <c r="O23" s="68">
        <v>0</v>
      </c>
      <c r="P23" s="68">
        <v>0</v>
      </c>
      <c r="Q23" s="68">
        <f>SUM(R23,S23)</f>
        <v>0</v>
      </c>
      <c r="R23" s="68">
        <v>0</v>
      </c>
      <c r="S23" s="68">
        <v>0</v>
      </c>
    </row>
    <row r="24" spans="1:19" ht="19.5" customHeight="1">
      <c r="A24" s="75" t="s">
        <v>157</v>
      </c>
      <c r="B24" s="75" t="s">
        <v>164</v>
      </c>
      <c r="C24" s="75" t="s">
        <v>76</v>
      </c>
      <c r="D24" s="75" t="s">
        <v>163</v>
      </c>
      <c r="E24" s="68">
        <f t="shared" si="3"/>
        <v>11200</v>
      </c>
      <c r="F24" s="68">
        <f t="shared" si="4"/>
        <v>11200</v>
      </c>
      <c r="G24" s="68">
        <v>11200</v>
      </c>
      <c r="H24" s="68">
        <v>11200</v>
      </c>
      <c r="I24" s="68">
        <v>0</v>
      </c>
      <c r="J24" s="68">
        <f>SUM(K24,L24)</f>
        <v>0</v>
      </c>
      <c r="K24" s="68">
        <v>0</v>
      </c>
      <c r="L24" s="68">
        <v>0</v>
      </c>
      <c r="M24" s="68">
        <f t="shared" si="5"/>
        <v>0</v>
      </c>
      <c r="N24" s="68">
        <f>SUM(O24,P24)</f>
        <v>0</v>
      </c>
      <c r="O24" s="68">
        <v>0</v>
      </c>
      <c r="P24" s="68">
        <v>0</v>
      </c>
      <c r="Q24" s="68">
        <f>SUM(R24,S24)</f>
        <v>0</v>
      </c>
      <c r="R24" s="68">
        <v>0</v>
      </c>
      <c r="S24" s="68">
        <v>0</v>
      </c>
    </row>
    <row r="25" spans="1:19" ht="19.5" customHeight="1">
      <c r="A25" s="75" t="s">
        <v>157</v>
      </c>
      <c r="B25" s="75" t="s">
        <v>166</v>
      </c>
      <c r="C25" s="75" t="s">
        <v>76</v>
      </c>
      <c r="D25" s="75" t="s">
        <v>443</v>
      </c>
      <c r="E25" s="68">
        <f t="shared" si="3"/>
        <v>5000</v>
      </c>
      <c r="F25" s="68">
        <f t="shared" si="4"/>
        <v>5000</v>
      </c>
      <c r="G25" s="68">
        <v>5000</v>
      </c>
      <c r="H25" s="68">
        <v>5000</v>
      </c>
      <c r="I25" s="68"/>
      <c r="J25" s="68"/>
      <c r="K25" s="68"/>
      <c r="L25" s="68"/>
      <c r="M25" s="68">
        <f t="shared" si="5"/>
        <v>0</v>
      </c>
      <c r="N25" s="68"/>
      <c r="O25" s="68"/>
      <c r="P25" s="68"/>
      <c r="Q25" s="68"/>
      <c r="R25" s="68"/>
      <c r="S25" s="68"/>
    </row>
    <row r="26" spans="1:19" ht="19.5" customHeight="1">
      <c r="A26" s="75" t="s">
        <v>157</v>
      </c>
      <c r="B26" s="66" t="s">
        <v>168</v>
      </c>
      <c r="C26" s="75" t="s">
        <v>76</v>
      </c>
      <c r="D26" s="75" t="s">
        <v>444</v>
      </c>
      <c r="E26" s="68">
        <f>SUM(F26,M26)</f>
        <v>5000</v>
      </c>
      <c r="F26" s="68">
        <f>SUM(G26,J26)</f>
        <v>5000</v>
      </c>
      <c r="G26" s="68">
        <v>5000</v>
      </c>
      <c r="H26" s="68">
        <v>5000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9.5" customHeight="1">
      <c r="A27" s="75" t="s">
        <v>445</v>
      </c>
      <c r="B27" s="66" t="s">
        <v>446</v>
      </c>
      <c r="C27" s="75" t="s">
        <v>76</v>
      </c>
      <c r="D27" s="75" t="s">
        <v>447</v>
      </c>
      <c r="E27" s="68">
        <f t="shared" si="3"/>
        <v>80000</v>
      </c>
      <c r="F27" s="68">
        <f t="shared" si="4"/>
        <v>80000</v>
      </c>
      <c r="G27" s="68">
        <v>80000</v>
      </c>
      <c r="H27" s="68">
        <v>80000</v>
      </c>
      <c r="I27" s="68"/>
      <c r="J27" s="68"/>
      <c r="K27" s="68"/>
      <c r="L27" s="68"/>
      <c r="M27" s="68">
        <f t="shared" si="5"/>
        <v>0</v>
      </c>
      <c r="N27" s="68"/>
      <c r="O27" s="68"/>
      <c r="P27" s="68"/>
      <c r="Q27" s="68"/>
      <c r="R27" s="68"/>
      <c r="S27" s="68"/>
    </row>
  </sheetData>
  <sheetProtection/>
  <mergeCells count="14">
    <mergeCell ref="A2:S2"/>
    <mergeCell ref="A4:D4"/>
    <mergeCell ref="F4:L4"/>
    <mergeCell ref="M4:S4"/>
    <mergeCell ref="A5:B5"/>
    <mergeCell ref="G5:I5"/>
    <mergeCell ref="J5:L5"/>
    <mergeCell ref="M5:M6"/>
    <mergeCell ref="N5:P5"/>
    <mergeCell ref="Q5:S5"/>
    <mergeCell ref="C5:C6"/>
    <mergeCell ref="D5:D6"/>
    <mergeCell ref="E4:E6"/>
    <mergeCell ref="F5:F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3"/>
  <sheetViews>
    <sheetView showGridLines="0" showZeros="0" tabSelected="1" workbookViewId="0" topLeftCell="A1">
      <selection activeCell="H17" sqref="H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76"/>
      <c r="AH1" s="76"/>
      <c r="DG1" s="77" t="s">
        <v>170</v>
      </c>
    </row>
    <row r="2" spans="1:111" ht="19.5" customHeight="1">
      <c r="A2" s="143" t="s">
        <v>171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</row>
    <row r="3" spans="1:111" ht="19.5" customHeight="1">
      <c r="A3" s="64" t="s">
        <v>4</v>
      </c>
      <c r="B3" s="29"/>
      <c r="C3" s="29"/>
      <c r="D3" s="29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31" t="s">
        <v>5</v>
      </c>
    </row>
    <row r="4" spans="1:111" ht="19.5" customHeight="1">
      <c r="A4" s="188" t="s">
        <v>55</v>
      </c>
      <c r="B4" s="188"/>
      <c r="C4" s="188"/>
      <c r="D4" s="188"/>
      <c r="E4" s="181" t="s">
        <v>56</v>
      </c>
      <c r="F4" s="189" t="s">
        <v>172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 t="s">
        <v>173</v>
      </c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7" t="s">
        <v>174</v>
      </c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 t="s">
        <v>175</v>
      </c>
      <c r="BI4" s="187"/>
      <c r="BJ4" s="187"/>
      <c r="BK4" s="187"/>
      <c r="BL4" s="187"/>
      <c r="BM4" s="187" t="s">
        <v>176</v>
      </c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 t="s">
        <v>177</v>
      </c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 t="s">
        <v>178</v>
      </c>
      <c r="CR4" s="187"/>
      <c r="CS4" s="187"/>
      <c r="CT4" s="187" t="s">
        <v>179</v>
      </c>
      <c r="CU4" s="187"/>
      <c r="CV4" s="187"/>
      <c r="CW4" s="187"/>
      <c r="CX4" s="187"/>
      <c r="CY4" s="187"/>
      <c r="CZ4" s="187" t="s">
        <v>180</v>
      </c>
      <c r="DA4" s="187"/>
      <c r="DB4" s="187"/>
      <c r="DC4" s="187" t="s">
        <v>181</v>
      </c>
      <c r="DD4" s="187"/>
      <c r="DE4" s="187"/>
      <c r="DF4" s="187"/>
      <c r="DG4" s="187"/>
    </row>
    <row r="5" spans="1:111" ht="19.5" customHeight="1">
      <c r="A5" s="188" t="s">
        <v>61</v>
      </c>
      <c r="B5" s="188"/>
      <c r="C5" s="188"/>
      <c r="D5" s="181" t="s">
        <v>63</v>
      </c>
      <c r="E5" s="181"/>
      <c r="F5" s="181" t="s">
        <v>67</v>
      </c>
      <c r="G5" s="181" t="s">
        <v>182</v>
      </c>
      <c r="H5" s="181" t="s">
        <v>183</v>
      </c>
      <c r="I5" s="181" t="s">
        <v>184</v>
      </c>
      <c r="J5" s="181" t="s">
        <v>185</v>
      </c>
      <c r="K5" s="181" t="s">
        <v>186</v>
      </c>
      <c r="L5" s="181" t="s">
        <v>187</v>
      </c>
      <c r="M5" s="181" t="s">
        <v>188</v>
      </c>
      <c r="N5" s="181" t="s">
        <v>189</v>
      </c>
      <c r="O5" s="181" t="s">
        <v>452</v>
      </c>
      <c r="P5" s="181" t="s">
        <v>190</v>
      </c>
      <c r="Q5" s="181" t="s">
        <v>191</v>
      </c>
      <c r="R5" s="181" t="s">
        <v>192</v>
      </c>
      <c r="S5" s="181" t="s">
        <v>193</v>
      </c>
      <c r="T5" s="181" t="s">
        <v>67</v>
      </c>
      <c r="U5" s="181" t="s">
        <v>194</v>
      </c>
      <c r="V5" s="181" t="s">
        <v>195</v>
      </c>
      <c r="W5" s="181" t="s">
        <v>196</v>
      </c>
      <c r="X5" s="181" t="s">
        <v>197</v>
      </c>
      <c r="Y5" s="181" t="s">
        <v>169</v>
      </c>
      <c r="Z5" s="181" t="s">
        <v>198</v>
      </c>
      <c r="AA5" s="181" t="s">
        <v>199</v>
      </c>
      <c r="AB5" s="181" t="s">
        <v>200</v>
      </c>
      <c r="AC5" s="181" t="s">
        <v>201</v>
      </c>
      <c r="AD5" s="181" t="s">
        <v>202</v>
      </c>
      <c r="AE5" s="181" t="s">
        <v>203</v>
      </c>
      <c r="AF5" s="181" t="s">
        <v>204</v>
      </c>
      <c r="AG5" s="181" t="s">
        <v>205</v>
      </c>
      <c r="AH5" s="181" t="s">
        <v>206</v>
      </c>
      <c r="AI5" s="181" t="s">
        <v>207</v>
      </c>
      <c r="AJ5" s="181" t="s">
        <v>208</v>
      </c>
      <c r="AK5" s="181" t="s">
        <v>209</v>
      </c>
      <c r="AL5" s="181" t="s">
        <v>210</v>
      </c>
      <c r="AM5" s="181" t="s">
        <v>211</v>
      </c>
      <c r="AN5" s="181" t="s">
        <v>212</v>
      </c>
      <c r="AO5" s="181" t="s">
        <v>213</v>
      </c>
      <c r="AP5" s="181" t="s">
        <v>214</v>
      </c>
      <c r="AQ5" s="181" t="s">
        <v>215</v>
      </c>
      <c r="AR5" s="181" t="s">
        <v>216</v>
      </c>
      <c r="AS5" s="181" t="s">
        <v>217</v>
      </c>
      <c r="AT5" s="181" t="s">
        <v>218</v>
      </c>
      <c r="AU5" s="181" t="s">
        <v>219</v>
      </c>
      <c r="AV5" s="181" t="s">
        <v>67</v>
      </c>
      <c r="AW5" s="181" t="s">
        <v>220</v>
      </c>
      <c r="AX5" s="181" t="s">
        <v>221</v>
      </c>
      <c r="AY5" s="181" t="s">
        <v>222</v>
      </c>
      <c r="AZ5" s="181" t="s">
        <v>223</v>
      </c>
      <c r="BA5" s="181" t="s">
        <v>224</v>
      </c>
      <c r="BB5" s="181" t="s">
        <v>225</v>
      </c>
      <c r="BC5" s="181" t="s">
        <v>192</v>
      </c>
      <c r="BD5" s="181" t="s">
        <v>226</v>
      </c>
      <c r="BE5" s="181" t="s">
        <v>227</v>
      </c>
      <c r="BF5" s="181" t="s">
        <v>228</v>
      </c>
      <c r="BG5" s="181" t="s">
        <v>229</v>
      </c>
      <c r="BH5" s="181" t="s">
        <v>67</v>
      </c>
      <c r="BI5" s="181" t="s">
        <v>230</v>
      </c>
      <c r="BJ5" s="181" t="s">
        <v>231</v>
      </c>
      <c r="BK5" s="181" t="s">
        <v>232</v>
      </c>
      <c r="BL5" s="181" t="s">
        <v>233</v>
      </c>
      <c r="BM5" s="181" t="s">
        <v>67</v>
      </c>
      <c r="BN5" s="181" t="s">
        <v>234</v>
      </c>
      <c r="BO5" s="181" t="s">
        <v>235</v>
      </c>
      <c r="BP5" s="181" t="s">
        <v>236</v>
      </c>
      <c r="BQ5" s="181" t="s">
        <v>237</v>
      </c>
      <c r="BR5" s="181" t="s">
        <v>238</v>
      </c>
      <c r="BS5" s="181" t="s">
        <v>239</v>
      </c>
      <c r="BT5" s="181" t="s">
        <v>240</v>
      </c>
      <c r="BU5" s="181" t="s">
        <v>241</v>
      </c>
      <c r="BV5" s="181" t="s">
        <v>242</v>
      </c>
      <c r="BW5" s="181" t="s">
        <v>243</v>
      </c>
      <c r="BX5" s="181" t="s">
        <v>244</v>
      </c>
      <c r="BY5" s="181" t="s">
        <v>245</v>
      </c>
      <c r="BZ5" s="181" t="s">
        <v>67</v>
      </c>
      <c r="CA5" s="181" t="s">
        <v>234</v>
      </c>
      <c r="CB5" s="181" t="s">
        <v>235</v>
      </c>
      <c r="CC5" s="181" t="s">
        <v>236</v>
      </c>
      <c r="CD5" s="181" t="s">
        <v>237</v>
      </c>
      <c r="CE5" s="181" t="s">
        <v>238</v>
      </c>
      <c r="CF5" s="181" t="s">
        <v>239</v>
      </c>
      <c r="CG5" s="181" t="s">
        <v>240</v>
      </c>
      <c r="CH5" s="181" t="s">
        <v>246</v>
      </c>
      <c r="CI5" s="181" t="s">
        <v>247</v>
      </c>
      <c r="CJ5" s="181" t="s">
        <v>248</v>
      </c>
      <c r="CK5" s="181" t="s">
        <v>249</v>
      </c>
      <c r="CL5" s="181" t="s">
        <v>241</v>
      </c>
      <c r="CM5" s="181" t="s">
        <v>242</v>
      </c>
      <c r="CN5" s="181" t="s">
        <v>250</v>
      </c>
      <c r="CO5" s="181" t="s">
        <v>244</v>
      </c>
      <c r="CP5" s="181" t="s">
        <v>177</v>
      </c>
      <c r="CQ5" s="181" t="s">
        <v>67</v>
      </c>
      <c r="CR5" s="181" t="s">
        <v>251</v>
      </c>
      <c r="CS5" s="181" t="s">
        <v>252</v>
      </c>
      <c r="CT5" s="181" t="s">
        <v>67</v>
      </c>
      <c r="CU5" s="181" t="s">
        <v>251</v>
      </c>
      <c r="CV5" s="181" t="s">
        <v>253</v>
      </c>
      <c r="CW5" s="181" t="s">
        <v>254</v>
      </c>
      <c r="CX5" s="181" t="s">
        <v>255</v>
      </c>
      <c r="CY5" s="181" t="s">
        <v>252</v>
      </c>
      <c r="CZ5" s="181" t="s">
        <v>67</v>
      </c>
      <c r="DA5" s="181" t="s">
        <v>180</v>
      </c>
      <c r="DB5" s="181" t="s">
        <v>256</v>
      </c>
      <c r="DC5" s="181" t="s">
        <v>67</v>
      </c>
      <c r="DD5" s="181" t="s">
        <v>257</v>
      </c>
      <c r="DE5" s="181" t="s">
        <v>258</v>
      </c>
      <c r="DF5" s="181" t="s">
        <v>259</v>
      </c>
      <c r="DG5" s="181" t="s">
        <v>181</v>
      </c>
    </row>
    <row r="6" spans="1:111" ht="30.75" customHeight="1">
      <c r="A6" s="73" t="s">
        <v>68</v>
      </c>
      <c r="B6" s="74" t="s">
        <v>69</v>
      </c>
      <c r="C6" s="73" t="s">
        <v>70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 t="s">
        <v>260</v>
      </c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</row>
    <row r="7" spans="1:111" ht="19.5" customHeight="1">
      <c r="A7" s="75" t="s">
        <v>14</v>
      </c>
      <c r="B7" s="75" t="s">
        <v>14</v>
      </c>
      <c r="C7" s="75" t="s">
        <v>14</v>
      </c>
      <c r="D7" s="75" t="s">
        <v>56</v>
      </c>
      <c r="E7" s="68">
        <f>E8+E12+E16+E21</f>
        <v>6855835.89</v>
      </c>
      <c r="F7" s="68">
        <f>F8+F12+F16+F21</f>
        <v>6225359.89</v>
      </c>
      <c r="G7" s="68">
        <f>G8</f>
        <v>1326168</v>
      </c>
      <c r="H7" s="68">
        <f>H8</f>
        <v>1714152</v>
      </c>
      <c r="I7" s="68">
        <f>I8</f>
        <v>900402</v>
      </c>
      <c r="J7" s="68">
        <v>0</v>
      </c>
      <c r="K7" s="68">
        <v>0</v>
      </c>
      <c r="L7" s="68">
        <f>L14</f>
        <v>600327.36</v>
      </c>
      <c r="M7" s="68">
        <f>M15</f>
        <v>300163.68</v>
      </c>
      <c r="N7" s="68">
        <f>N16</f>
        <v>340544.82</v>
      </c>
      <c r="O7" s="68">
        <f>O16</f>
        <v>83160</v>
      </c>
      <c r="P7" s="68">
        <f>P10</f>
        <v>80346.03</v>
      </c>
      <c r="Q7" s="68">
        <f>Q21</f>
        <v>601212</v>
      </c>
      <c r="R7" s="68">
        <f>R20</f>
        <v>4000</v>
      </c>
      <c r="S7" s="68">
        <v>243312</v>
      </c>
      <c r="T7" s="68">
        <f>T8</f>
        <v>540000</v>
      </c>
      <c r="U7" s="68">
        <f aca="true" t="shared" si="0" ref="U7:AU7">U8</f>
        <v>210000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22400</v>
      </c>
      <c r="Z7" s="68">
        <f t="shared" si="0"/>
        <v>33600</v>
      </c>
      <c r="AA7" s="68">
        <f t="shared" si="0"/>
        <v>67200</v>
      </c>
      <c r="AB7" s="68">
        <f t="shared" si="0"/>
        <v>14000</v>
      </c>
      <c r="AC7" s="68">
        <f t="shared" si="0"/>
        <v>4200</v>
      </c>
      <c r="AD7" s="68">
        <f t="shared" si="0"/>
        <v>140000</v>
      </c>
      <c r="AE7" s="68">
        <f t="shared" si="0"/>
        <v>0</v>
      </c>
      <c r="AF7" s="68">
        <f t="shared" si="0"/>
        <v>5000</v>
      </c>
      <c r="AG7" s="68">
        <f t="shared" si="0"/>
        <v>0</v>
      </c>
      <c r="AH7" s="68">
        <f t="shared" si="0"/>
        <v>0</v>
      </c>
      <c r="AI7" s="68">
        <f t="shared" si="0"/>
        <v>22400</v>
      </c>
      <c r="AJ7" s="68">
        <f t="shared" si="0"/>
        <v>11200</v>
      </c>
      <c r="AK7" s="68">
        <f t="shared" si="0"/>
        <v>0</v>
      </c>
      <c r="AL7" s="68">
        <f t="shared" si="0"/>
        <v>0</v>
      </c>
      <c r="AM7" s="68">
        <f t="shared" si="0"/>
        <v>0</v>
      </c>
      <c r="AN7" s="68">
        <f t="shared" si="0"/>
        <v>5000</v>
      </c>
      <c r="AO7" s="68">
        <f t="shared" si="0"/>
        <v>0</v>
      </c>
      <c r="AP7" s="68">
        <f t="shared" si="0"/>
        <v>0</v>
      </c>
      <c r="AQ7" s="68">
        <f t="shared" si="0"/>
        <v>0</v>
      </c>
      <c r="AR7" s="68">
        <f t="shared" si="0"/>
        <v>5000</v>
      </c>
      <c r="AS7" s="68">
        <f t="shared" si="0"/>
        <v>0</v>
      </c>
      <c r="AT7" s="68">
        <f t="shared" si="0"/>
        <v>0</v>
      </c>
      <c r="AU7" s="68">
        <f t="shared" si="0"/>
        <v>0</v>
      </c>
      <c r="AV7" s="68">
        <f>AV8</f>
        <v>90476</v>
      </c>
      <c r="AW7" s="68">
        <v>0</v>
      </c>
      <c r="AX7" s="68">
        <f>AX10</f>
        <v>9900</v>
      </c>
      <c r="AY7" s="68">
        <v>0</v>
      </c>
      <c r="AZ7" s="68">
        <v>0</v>
      </c>
      <c r="BA7" s="68">
        <v>0</v>
      </c>
      <c r="BB7" s="68">
        <f>BB11</f>
        <v>80000</v>
      </c>
      <c r="BC7" s="68">
        <v>0</v>
      </c>
      <c r="BD7" s="68">
        <v>0</v>
      </c>
      <c r="BE7" s="68">
        <f>BE8</f>
        <v>576</v>
      </c>
      <c r="BF7" s="68">
        <v>0</v>
      </c>
      <c r="BG7" s="68"/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>
        <v>0</v>
      </c>
      <c r="CT7" s="68">
        <v>0</v>
      </c>
      <c r="CU7" s="68"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>
        <v>0</v>
      </c>
      <c r="DB7" s="68">
        <v>0</v>
      </c>
      <c r="DC7" s="68">
        <v>0</v>
      </c>
      <c r="DD7" s="68">
        <v>0</v>
      </c>
      <c r="DE7" s="68">
        <v>0</v>
      </c>
      <c r="DF7" s="68">
        <v>0</v>
      </c>
      <c r="DG7" s="68">
        <v>0</v>
      </c>
    </row>
    <row r="8" spans="1:111" ht="19.5" customHeight="1">
      <c r="A8" s="75" t="s">
        <v>14</v>
      </c>
      <c r="B8" s="75" t="s">
        <v>14</v>
      </c>
      <c r="C8" s="75" t="s">
        <v>14</v>
      </c>
      <c r="D8" s="75" t="s">
        <v>261</v>
      </c>
      <c r="E8" s="68">
        <f>E9</f>
        <v>4926428.029999999</v>
      </c>
      <c r="F8" s="68">
        <f>F9</f>
        <v>4295952.029999999</v>
      </c>
      <c r="G8" s="68">
        <f>G10</f>
        <v>1326168</v>
      </c>
      <c r="H8" s="68">
        <f>H9</f>
        <v>1714152</v>
      </c>
      <c r="I8" s="68">
        <f>I10</f>
        <v>900402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f>P10</f>
        <v>80346.03</v>
      </c>
      <c r="Q8" s="68">
        <v>0</v>
      </c>
      <c r="R8" s="68">
        <v>0</v>
      </c>
      <c r="S8" s="68">
        <v>243312</v>
      </c>
      <c r="T8" s="68">
        <f>T10</f>
        <v>540000</v>
      </c>
      <c r="U8" s="68">
        <f aca="true" t="shared" si="1" ref="U8:AU8">U10</f>
        <v>210000</v>
      </c>
      <c r="V8" s="68">
        <f t="shared" si="1"/>
        <v>0</v>
      </c>
      <c r="W8" s="68">
        <f t="shared" si="1"/>
        <v>0</v>
      </c>
      <c r="X8" s="68">
        <f t="shared" si="1"/>
        <v>0</v>
      </c>
      <c r="Y8" s="68">
        <f t="shared" si="1"/>
        <v>22400</v>
      </c>
      <c r="Z8" s="68">
        <f t="shared" si="1"/>
        <v>33600</v>
      </c>
      <c r="AA8" s="68">
        <f t="shared" si="1"/>
        <v>67200</v>
      </c>
      <c r="AB8" s="68">
        <f t="shared" si="1"/>
        <v>14000</v>
      </c>
      <c r="AC8" s="68">
        <f t="shared" si="1"/>
        <v>4200</v>
      </c>
      <c r="AD8" s="68">
        <f t="shared" si="1"/>
        <v>140000</v>
      </c>
      <c r="AE8" s="68">
        <f t="shared" si="1"/>
        <v>0</v>
      </c>
      <c r="AF8" s="68">
        <f t="shared" si="1"/>
        <v>5000</v>
      </c>
      <c r="AG8" s="68">
        <f t="shared" si="1"/>
        <v>0</v>
      </c>
      <c r="AH8" s="68">
        <f t="shared" si="1"/>
        <v>0</v>
      </c>
      <c r="AI8" s="68">
        <f t="shared" si="1"/>
        <v>22400</v>
      </c>
      <c r="AJ8" s="68">
        <f t="shared" si="1"/>
        <v>11200</v>
      </c>
      <c r="AK8" s="68">
        <f t="shared" si="1"/>
        <v>0</v>
      </c>
      <c r="AL8" s="68">
        <f t="shared" si="1"/>
        <v>0</v>
      </c>
      <c r="AM8" s="68">
        <f t="shared" si="1"/>
        <v>0</v>
      </c>
      <c r="AN8" s="68">
        <f t="shared" si="1"/>
        <v>5000</v>
      </c>
      <c r="AO8" s="68">
        <f t="shared" si="1"/>
        <v>0</v>
      </c>
      <c r="AP8" s="68">
        <f t="shared" si="1"/>
        <v>0</v>
      </c>
      <c r="AQ8" s="68">
        <f t="shared" si="1"/>
        <v>0</v>
      </c>
      <c r="AR8" s="68">
        <f t="shared" si="1"/>
        <v>5000</v>
      </c>
      <c r="AS8" s="68">
        <f t="shared" si="1"/>
        <v>0</v>
      </c>
      <c r="AT8" s="68">
        <f t="shared" si="1"/>
        <v>0</v>
      </c>
      <c r="AU8" s="68">
        <f t="shared" si="1"/>
        <v>0</v>
      </c>
      <c r="AV8" s="68">
        <f>AV9</f>
        <v>90476</v>
      </c>
      <c r="AW8" s="68">
        <v>0</v>
      </c>
      <c r="AX8" s="68">
        <f>AX10</f>
        <v>9900</v>
      </c>
      <c r="AY8" s="68">
        <v>0</v>
      </c>
      <c r="AZ8" s="68">
        <v>0</v>
      </c>
      <c r="BA8" s="68">
        <v>0</v>
      </c>
      <c r="BB8" s="68">
        <f>BB11</f>
        <v>80000</v>
      </c>
      <c r="BC8" s="68">
        <v>0</v>
      </c>
      <c r="BD8" s="68">
        <v>0</v>
      </c>
      <c r="BE8" s="68">
        <f>BE10</f>
        <v>576</v>
      </c>
      <c r="BF8" s="68">
        <v>0</v>
      </c>
      <c r="BG8" s="68"/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68">
        <v>0</v>
      </c>
      <c r="BX8" s="68">
        <v>0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>
        <v>0</v>
      </c>
      <c r="DB8" s="68">
        <v>0</v>
      </c>
      <c r="DC8" s="68">
        <v>0</v>
      </c>
      <c r="DD8" s="68">
        <v>0</v>
      </c>
      <c r="DE8" s="68">
        <v>0</v>
      </c>
      <c r="DF8" s="68">
        <v>0</v>
      </c>
      <c r="DG8" s="68">
        <v>0</v>
      </c>
    </row>
    <row r="9" spans="1:111" ht="19.5" customHeight="1">
      <c r="A9" s="75" t="s">
        <v>14</v>
      </c>
      <c r="B9" s="75" t="s">
        <v>14</v>
      </c>
      <c r="C9" s="75" t="s">
        <v>14</v>
      </c>
      <c r="D9" s="75" t="s">
        <v>262</v>
      </c>
      <c r="E9" s="68">
        <f>E10+E11</f>
        <v>4926428.029999999</v>
      </c>
      <c r="F9" s="68">
        <f>F10+F11</f>
        <v>4295952.029999999</v>
      </c>
      <c r="G9" s="68">
        <f>G10</f>
        <v>1326168</v>
      </c>
      <c r="H9" s="68">
        <f>H10</f>
        <v>1714152</v>
      </c>
      <c r="I9" s="68">
        <f>I10</f>
        <v>900402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f>P10</f>
        <v>80346.03</v>
      </c>
      <c r="Q9" s="68">
        <v>0</v>
      </c>
      <c r="R9" s="68">
        <v>0</v>
      </c>
      <c r="S9" s="68">
        <v>243312</v>
      </c>
      <c r="T9" s="68">
        <f>T10</f>
        <v>540000</v>
      </c>
      <c r="U9" s="68">
        <f aca="true" t="shared" si="2" ref="U9:AO9">U10</f>
        <v>210000</v>
      </c>
      <c r="V9" s="68">
        <f t="shared" si="2"/>
        <v>0</v>
      </c>
      <c r="W9" s="68">
        <f t="shared" si="2"/>
        <v>0</v>
      </c>
      <c r="X9" s="68">
        <f t="shared" si="2"/>
        <v>0</v>
      </c>
      <c r="Y9" s="68">
        <f t="shared" si="2"/>
        <v>22400</v>
      </c>
      <c r="Z9" s="68">
        <f t="shared" si="2"/>
        <v>33600</v>
      </c>
      <c r="AA9" s="68">
        <f t="shared" si="2"/>
        <v>67200</v>
      </c>
      <c r="AB9" s="68">
        <f t="shared" si="2"/>
        <v>14000</v>
      </c>
      <c r="AC9" s="68">
        <f t="shared" si="2"/>
        <v>4200</v>
      </c>
      <c r="AD9" s="68">
        <f t="shared" si="2"/>
        <v>140000</v>
      </c>
      <c r="AE9" s="68">
        <f t="shared" si="2"/>
        <v>0</v>
      </c>
      <c r="AF9" s="68">
        <f t="shared" si="2"/>
        <v>5000</v>
      </c>
      <c r="AG9" s="68">
        <f t="shared" si="2"/>
        <v>0</v>
      </c>
      <c r="AH9" s="68">
        <f t="shared" si="2"/>
        <v>0</v>
      </c>
      <c r="AI9" s="68">
        <f t="shared" si="2"/>
        <v>22400</v>
      </c>
      <c r="AJ9" s="68">
        <f t="shared" si="2"/>
        <v>11200</v>
      </c>
      <c r="AK9" s="68">
        <f t="shared" si="2"/>
        <v>0</v>
      </c>
      <c r="AL9" s="68">
        <f t="shared" si="2"/>
        <v>0</v>
      </c>
      <c r="AM9" s="68">
        <f t="shared" si="2"/>
        <v>0</v>
      </c>
      <c r="AN9" s="68">
        <f t="shared" si="2"/>
        <v>5000</v>
      </c>
      <c r="AO9" s="68">
        <f t="shared" si="2"/>
        <v>0</v>
      </c>
      <c r="AP9" s="68">
        <f aca="true" t="shared" si="3" ref="AP9:AU9">AP10</f>
        <v>0</v>
      </c>
      <c r="AQ9" s="68">
        <f t="shared" si="3"/>
        <v>0</v>
      </c>
      <c r="AR9" s="68">
        <f t="shared" si="3"/>
        <v>5000</v>
      </c>
      <c r="AS9" s="68">
        <f t="shared" si="3"/>
        <v>0</v>
      </c>
      <c r="AT9" s="68">
        <f t="shared" si="3"/>
        <v>0</v>
      </c>
      <c r="AU9" s="68">
        <f t="shared" si="3"/>
        <v>0</v>
      </c>
      <c r="AV9" s="68">
        <f>AV11+AV10</f>
        <v>90476</v>
      </c>
      <c r="AW9" s="68">
        <v>0</v>
      </c>
      <c r="AX9" s="68">
        <f>AX10</f>
        <v>9900</v>
      </c>
      <c r="AY9" s="68">
        <v>0</v>
      </c>
      <c r="AZ9" s="68">
        <v>0</v>
      </c>
      <c r="BA9" s="68">
        <v>0</v>
      </c>
      <c r="BB9" s="68">
        <f>BB11</f>
        <v>80000</v>
      </c>
      <c r="BC9" s="68">
        <v>0</v>
      </c>
      <c r="BD9" s="68">
        <v>0</v>
      </c>
      <c r="BE9" s="68">
        <f>BE10</f>
        <v>576</v>
      </c>
      <c r="BF9" s="68">
        <v>0</v>
      </c>
      <c r="BG9" s="68"/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>
        <v>0</v>
      </c>
      <c r="BV9" s="68">
        <v>0</v>
      </c>
      <c r="BW9" s="68">
        <v>0</v>
      </c>
      <c r="BX9" s="68">
        <v>0</v>
      </c>
      <c r="BY9" s="68">
        <v>0</v>
      </c>
      <c r="BZ9" s="68">
        <v>0</v>
      </c>
      <c r="CA9" s="68">
        <v>0</v>
      </c>
      <c r="CB9" s="68">
        <v>0</v>
      </c>
      <c r="CC9" s="68">
        <v>0</v>
      </c>
      <c r="CD9" s="68">
        <v>0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v>0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>
        <v>0</v>
      </c>
      <c r="DB9" s="68">
        <v>0</v>
      </c>
      <c r="DC9" s="68">
        <v>0</v>
      </c>
      <c r="DD9" s="68">
        <v>0</v>
      </c>
      <c r="DE9" s="68">
        <v>0</v>
      </c>
      <c r="DF9" s="68">
        <v>0</v>
      </c>
      <c r="DG9" s="68">
        <v>0</v>
      </c>
    </row>
    <row r="10" spans="1:111" ht="19.5" customHeight="1">
      <c r="A10" s="75" t="s">
        <v>73</v>
      </c>
      <c r="B10" s="75" t="s">
        <v>74</v>
      </c>
      <c r="C10" s="75" t="s">
        <v>75</v>
      </c>
      <c r="D10" s="75" t="s">
        <v>263</v>
      </c>
      <c r="E10" s="68">
        <f>F10+T10+AV10</f>
        <v>4846428.029999999</v>
      </c>
      <c r="F10" s="68">
        <f>G10+H10+I10+P10+S10</f>
        <v>4295952.029999999</v>
      </c>
      <c r="G10" s="68">
        <v>1326168</v>
      </c>
      <c r="H10" s="68">
        <v>1714152</v>
      </c>
      <c r="I10" s="68">
        <v>900402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80346.03</v>
      </c>
      <c r="Q10" s="68">
        <v>0</v>
      </c>
      <c r="R10" s="68">
        <v>0</v>
      </c>
      <c r="S10" s="68">
        <v>274884</v>
      </c>
      <c r="T10" s="68">
        <v>540000</v>
      </c>
      <c r="U10" s="68">
        <v>210000</v>
      </c>
      <c r="V10" s="68">
        <v>0</v>
      </c>
      <c r="W10" s="68">
        <v>0</v>
      </c>
      <c r="X10" s="68">
        <v>0</v>
      </c>
      <c r="Y10" s="68">
        <v>22400</v>
      </c>
      <c r="Z10" s="68">
        <v>33600</v>
      </c>
      <c r="AA10" s="68">
        <v>67200</v>
      </c>
      <c r="AB10" s="68">
        <v>14000</v>
      </c>
      <c r="AC10" s="68">
        <v>4200</v>
      </c>
      <c r="AD10" s="68">
        <v>140000</v>
      </c>
      <c r="AE10" s="68">
        <v>0</v>
      </c>
      <c r="AF10" s="68">
        <v>5000</v>
      </c>
      <c r="AG10" s="68">
        <v>0</v>
      </c>
      <c r="AH10" s="68">
        <v>0</v>
      </c>
      <c r="AI10" s="68">
        <v>22400</v>
      </c>
      <c r="AJ10" s="68">
        <v>11200</v>
      </c>
      <c r="AK10" s="68">
        <v>0</v>
      </c>
      <c r="AL10" s="68">
        <v>0</v>
      </c>
      <c r="AM10" s="68">
        <v>0</v>
      </c>
      <c r="AN10" s="68">
        <v>5000</v>
      </c>
      <c r="AO10" s="68">
        <v>0</v>
      </c>
      <c r="AP10" s="68">
        <v>0</v>
      </c>
      <c r="AQ10" s="68">
        <v>0</v>
      </c>
      <c r="AR10" s="68">
        <v>5000</v>
      </c>
      <c r="AS10" s="68">
        <v>0</v>
      </c>
      <c r="AT10" s="68">
        <v>0</v>
      </c>
      <c r="AU10" s="68">
        <v>0</v>
      </c>
      <c r="AV10" s="68">
        <f>AX10+BE10</f>
        <v>10476</v>
      </c>
      <c r="AW10" s="68">
        <v>0</v>
      </c>
      <c r="AX10" s="68">
        <v>9900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576</v>
      </c>
      <c r="BF10" s="68">
        <v>0</v>
      </c>
      <c r="BG10" s="68"/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0</v>
      </c>
      <c r="BW10" s="68">
        <v>0</v>
      </c>
      <c r="BX10" s="68">
        <v>0</v>
      </c>
      <c r="BY10" s="68">
        <v>0</v>
      </c>
      <c r="BZ10" s="68">
        <v>0</v>
      </c>
      <c r="CA10" s="68"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>
        <v>0</v>
      </c>
      <c r="DB10" s="68">
        <v>0</v>
      </c>
      <c r="DC10" s="68">
        <v>0</v>
      </c>
      <c r="DD10" s="68">
        <v>0</v>
      </c>
      <c r="DE10" s="68">
        <v>0</v>
      </c>
      <c r="DF10" s="68">
        <v>0</v>
      </c>
      <c r="DG10" s="68">
        <v>0</v>
      </c>
    </row>
    <row r="11" spans="1:111" ht="19.5" customHeight="1">
      <c r="A11" s="75" t="s">
        <v>448</v>
      </c>
      <c r="B11" s="75" t="s">
        <v>449</v>
      </c>
      <c r="C11" s="75" t="s">
        <v>446</v>
      </c>
      <c r="D11" s="75" t="s">
        <v>454</v>
      </c>
      <c r="E11" s="68">
        <f>AV11</f>
        <v>80000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>
        <f>BB11</f>
        <v>80000</v>
      </c>
      <c r="AW11" s="68"/>
      <c r="AX11" s="68"/>
      <c r="AY11" s="68"/>
      <c r="AZ11" s="68"/>
      <c r="BA11" s="68"/>
      <c r="BB11" s="68">
        <v>80000</v>
      </c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</row>
    <row r="12" spans="1:111" ht="19.5" customHeight="1">
      <c r="A12" s="75" t="s">
        <v>14</v>
      </c>
      <c r="B12" s="75" t="s">
        <v>14</v>
      </c>
      <c r="C12" s="75" t="s">
        <v>14</v>
      </c>
      <c r="D12" s="75" t="s">
        <v>264</v>
      </c>
      <c r="E12" s="68">
        <f aca="true" t="shared" si="4" ref="E12:E23">SUM(F12,T12,AV12,BH12,BM12,BZ12,CQ12,CT12,CZ12,DC12)</f>
        <v>900491.04</v>
      </c>
      <c r="F12" s="68">
        <f>L12+M12+R12</f>
        <v>900491.04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f>L14</f>
        <v>600327.36</v>
      </c>
      <c r="M12" s="68">
        <f>M15</f>
        <v>300163.68</v>
      </c>
      <c r="N12" s="68">
        <v>0</v>
      </c>
      <c r="O12" s="68">
        <v>0</v>
      </c>
      <c r="P12" s="68">
        <v>0</v>
      </c>
      <c r="Q12" s="68">
        <v>0</v>
      </c>
      <c r="R12" s="68"/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>
        <v>0</v>
      </c>
      <c r="BV12" s="68">
        <v>0</v>
      </c>
      <c r="BW12" s="68">
        <v>0</v>
      </c>
      <c r="BX12" s="68">
        <v>0</v>
      </c>
      <c r="BY12" s="68">
        <v>0</v>
      </c>
      <c r="BZ12" s="68">
        <v>0</v>
      </c>
      <c r="CA12" s="68"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v>0</v>
      </c>
      <c r="CS12" s="68">
        <v>0</v>
      </c>
      <c r="CT12" s="68">
        <v>0</v>
      </c>
      <c r="CU12" s="68">
        <v>0</v>
      </c>
      <c r="CV12" s="68">
        <v>0</v>
      </c>
      <c r="CW12" s="68">
        <v>0</v>
      </c>
      <c r="CX12" s="68">
        <v>0</v>
      </c>
      <c r="CY12" s="68">
        <v>0</v>
      </c>
      <c r="CZ12" s="68">
        <v>0</v>
      </c>
      <c r="DA12" s="68">
        <v>0</v>
      </c>
      <c r="DB12" s="68">
        <v>0</v>
      </c>
      <c r="DC12" s="68">
        <v>0</v>
      </c>
      <c r="DD12" s="68">
        <v>0</v>
      </c>
      <c r="DE12" s="68">
        <v>0</v>
      </c>
      <c r="DF12" s="68">
        <v>0</v>
      </c>
      <c r="DG12" s="68">
        <v>0</v>
      </c>
    </row>
    <row r="13" spans="1:111" ht="19.5" customHeight="1">
      <c r="A13" s="75" t="s">
        <v>14</v>
      </c>
      <c r="B13" s="75" t="s">
        <v>14</v>
      </c>
      <c r="C13" s="75" t="s">
        <v>14</v>
      </c>
      <c r="D13" s="75" t="s">
        <v>265</v>
      </c>
      <c r="E13" s="68">
        <f t="shared" si="4"/>
        <v>900491.04</v>
      </c>
      <c r="F13" s="68">
        <f>L13+M13+R13</f>
        <v>900491.04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f>L14</f>
        <v>600327.36</v>
      </c>
      <c r="M13" s="68">
        <f>M15</f>
        <v>300163.68</v>
      </c>
      <c r="N13" s="68">
        <v>0</v>
      </c>
      <c r="O13" s="68">
        <v>0</v>
      </c>
      <c r="P13" s="68">
        <v>0</v>
      </c>
      <c r="Q13" s="68">
        <v>0</v>
      </c>
      <c r="R13" s="68"/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0</v>
      </c>
      <c r="CT13" s="68">
        <v>0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68">
        <v>0</v>
      </c>
      <c r="DB13" s="68">
        <v>0</v>
      </c>
      <c r="DC13" s="68">
        <v>0</v>
      </c>
      <c r="DD13" s="68">
        <v>0</v>
      </c>
      <c r="DE13" s="68">
        <v>0</v>
      </c>
      <c r="DF13" s="68">
        <v>0</v>
      </c>
      <c r="DG13" s="68">
        <v>0</v>
      </c>
    </row>
    <row r="14" spans="1:111" ht="19.5" customHeight="1">
      <c r="A14" s="75" t="s">
        <v>80</v>
      </c>
      <c r="B14" s="75" t="s">
        <v>81</v>
      </c>
      <c r="C14" s="75" t="s">
        <v>81</v>
      </c>
      <c r="D14" s="75" t="s">
        <v>266</v>
      </c>
      <c r="E14" s="68">
        <f t="shared" si="4"/>
        <v>552444</v>
      </c>
      <c r="F14" s="68">
        <v>552444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600327.36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/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68">
        <v>0</v>
      </c>
      <c r="CV14" s="68">
        <v>0</v>
      </c>
      <c r="CW14" s="68">
        <v>0</v>
      </c>
      <c r="CX14" s="68">
        <v>0</v>
      </c>
      <c r="CY14" s="68">
        <v>0</v>
      </c>
      <c r="CZ14" s="68">
        <v>0</v>
      </c>
      <c r="DA14" s="68">
        <v>0</v>
      </c>
      <c r="DB14" s="68">
        <v>0</v>
      </c>
      <c r="DC14" s="68">
        <v>0</v>
      </c>
      <c r="DD14" s="68">
        <v>0</v>
      </c>
      <c r="DE14" s="68">
        <v>0</v>
      </c>
      <c r="DF14" s="68">
        <v>0</v>
      </c>
      <c r="DG14" s="68">
        <v>0</v>
      </c>
    </row>
    <row r="15" spans="1:111" ht="19.5" customHeight="1">
      <c r="A15" s="75" t="s">
        <v>80</v>
      </c>
      <c r="B15" s="75" t="s">
        <v>81</v>
      </c>
      <c r="C15" s="75" t="s">
        <v>83</v>
      </c>
      <c r="D15" s="75" t="s">
        <v>267</v>
      </c>
      <c r="E15" s="68">
        <f t="shared" si="4"/>
        <v>220977.6</v>
      </c>
      <c r="F15" s="68">
        <v>220977.6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300163.68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68">
        <v>0</v>
      </c>
      <c r="BX15" s="6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0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>
        <v>0</v>
      </c>
      <c r="DB15" s="68">
        <v>0</v>
      </c>
      <c r="DC15" s="68">
        <v>0</v>
      </c>
      <c r="DD15" s="68">
        <v>0</v>
      </c>
      <c r="DE15" s="68">
        <v>0</v>
      </c>
      <c r="DF15" s="68">
        <v>0</v>
      </c>
      <c r="DG15" s="68">
        <v>0</v>
      </c>
    </row>
    <row r="16" spans="1:111" ht="19.5" customHeight="1">
      <c r="A16" s="75" t="s">
        <v>14</v>
      </c>
      <c r="B16" s="75" t="s">
        <v>14</v>
      </c>
      <c r="C16" s="75" t="s">
        <v>14</v>
      </c>
      <c r="D16" s="75" t="s">
        <v>268</v>
      </c>
      <c r="E16" s="68">
        <f t="shared" si="4"/>
        <v>427704.82</v>
      </c>
      <c r="F16" s="68">
        <f>F17</f>
        <v>427704.82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f>N18</f>
        <v>340544.82</v>
      </c>
      <c r="O16" s="68">
        <f>O19</f>
        <v>83160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68">
        <v>0</v>
      </c>
      <c r="BX16" s="6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>
        <v>0</v>
      </c>
      <c r="DB16" s="68">
        <v>0</v>
      </c>
      <c r="DC16" s="68">
        <v>0</v>
      </c>
      <c r="DD16" s="68">
        <v>0</v>
      </c>
      <c r="DE16" s="68">
        <v>0</v>
      </c>
      <c r="DF16" s="68">
        <v>0</v>
      </c>
      <c r="DG16" s="68">
        <v>0</v>
      </c>
    </row>
    <row r="17" spans="1:111" ht="19.5" customHeight="1">
      <c r="A17" s="75" t="s">
        <v>14</v>
      </c>
      <c r="B17" s="75" t="s">
        <v>14</v>
      </c>
      <c r="C17" s="75" t="s">
        <v>14</v>
      </c>
      <c r="D17" s="75" t="s">
        <v>269</v>
      </c>
      <c r="E17" s="68">
        <f>SUM(F17,T17,AV17,BH17,BM17,BZ17,CQ17,CT17,CZ17,DC17)</f>
        <v>427704.82</v>
      </c>
      <c r="F17" s="68">
        <f>F18+F19+F20</f>
        <v>427704.82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f>N18</f>
        <v>340544.82</v>
      </c>
      <c r="O17" s="68">
        <f>O19</f>
        <v>83160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68">
        <v>0</v>
      </c>
      <c r="BX17" s="6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0</v>
      </c>
      <c r="CR17" s="68">
        <v>0</v>
      </c>
      <c r="CS17" s="68">
        <v>0</v>
      </c>
      <c r="CT17" s="68">
        <v>0</v>
      </c>
      <c r="CU17" s="68">
        <v>0</v>
      </c>
      <c r="CV17" s="68">
        <v>0</v>
      </c>
      <c r="CW17" s="68">
        <v>0</v>
      </c>
      <c r="CX17" s="68">
        <v>0</v>
      </c>
      <c r="CY17" s="68">
        <v>0</v>
      </c>
      <c r="CZ17" s="68">
        <v>0</v>
      </c>
      <c r="DA17" s="68">
        <v>0</v>
      </c>
      <c r="DB17" s="68">
        <v>0</v>
      </c>
      <c r="DC17" s="68">
        <v>0</v>
      </c>
      <c r="DD17" s="68">
        <v>0</v>
      </c>
      <c r="DE17" s="68">
        <v>0</v>
      </c>
      <c r="DF17" s="68">
        <v>0</v>
      </c>
      <c r="DG17" s="68">
        <v>0</v>
      </c>
    </row>
    <row r="18" spans="1:111" ht="19.5" customHeight="1">
      <c r="A18" s="75" t="s">
        <v>85</v>
      </c>
      <c r="B18" s="75" t="s">
        <v>86</v>
      </c>
      <c r="C18" s="75" t="s">
        <v>75</v>
      </c>
      <c r="D18" s="75" t="s">
        <v>270</v>
      </c>
      <c r="E18" s="68">
        <f t="shared" si="4"/>
        <v>340544.82</v>
      </c>
      <c r="F18" s="68">
        <f>N18</f>
        <v>340544.82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340544.82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68">
        <v>0</v>
      </c>
      <c r="DB18" s="68">
        <v>0</v>
      </c>
      <c r="DC18" s="68">
        <v>0</v>
      </c>
      <c r="DD18" s="68">
        <v>0</v>
      </c>
      <c r="DE18" s="68">
        <v>0</v>
      </c>
      <c r="DF18" s="68">
        <v>0</v>
      </c>
      <c r="DG18" s="68">
        <v>0</v>
      </c>
    </row>
    <row r="19" spans="1:111" ht="19.5" customHeight="1">
      <c r="A19" s="75" t="s">
        <v>85</v>
      </c>
      <c r="B19" s="75" t="s">
        <v>86</v>
      </c>
      <c r="C19" s="75" t="s">
        <v>88</v>
      </c>
      <c r="D19" s="75" t="s">
        <v>271</v>
      </c>
      <c r="E19" s="68">
        <f t="shared" si="4"/>
        <v>83160</v>
      </c>
      <c r="F19" s="68">
        <f>O19</f>
        <v>83160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83160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0</v>
      </c>
      <c r="CS19" s="68">
        <v>0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>
        <v>0</v>
      </c>
      <c r="DB19" s="68">
        <v>0</v>
      </c>
      <c r="DC19" s="68">
        <v>0</v>
      </c>
      <c r="DD19" s="68">
        <v>0</v>
      </c>
      <c r="DE19" s="68">
        <v>0</v>
      </c>
      <c r="DF19" s="68">
        <v>0</v>
      </c>
      <c r="DG19" s="68">
        <v>0</v>
      </c>
    </row>
    <row r="20" spans="1:111" ht="19.5" customHeight="1">
      <c r="A20" s="75" t="s">
        <v>450</v>
      </c>
      <c r="B20" s="75" t="s">
        <v>451</v>
      </c>
      <c r="C20" s="75" t="s">
        <v>446</v>
      </c>
      <c r="D20" s="75" t="s">
        <v>453</v>
      </c>
      <c r="E20" s="68">
        <f>F20</f>
        <v>4000</v>
      </c>
      <c r="F20" s="68">
        <f>R20</f>
        <v>4000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>
        <v>4000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</row>
    <row r="21" spans="1:111" ht="19.5" customHeight="1">
      <c r="A21" s="75" t="s">
        <v>14</v>
      </c>
      <c r="B21" s="75" t="s">
        <v>14</v>
      </c>
      <c r="C21" s="75" t="s">
        <v>14</v>
      </c>
      <c r="D21" s="75" t="s">
        <v>272</v>
      </c>
      <c r="E21" s="68">
        <f t="shared" si="4"/>
        <v>601212</v>
      </c>
      <c r="F21" s="68">
        <f>F22</f>
        <v>601212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f>Q23</f>
        <v>601212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68">
        <v>0</v>
      </c>
      <c r="BX21" s="6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0</v>
      </c>
      <c r="CF21" s="68">
        <v>0</v>
      </c>
      <c r="CG21" s="68">
        <v>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68">
        <v>0</v>
      </c>
      <c r="CP21" s="68">
        <v>0</v>
      </c>
      <c r="CQ21" s="68">
        <v>0</v>
      </c>
      <c r="CR21" s="68">
        <v>0</v>
      </c>
      <c r="CS21" s="68">
        <v>0</v>
      </c>
      <c r="CT21" s="68">
        <v>0</v>
      </c>
      <c r="CU21" s="68">
        <v>0</v>
      </c>
      <c r="CV21" s="68">
        <v>0</v>
      </c>
      <c r="CW21" s="68">
        <v>0</v>
      </c>
      <c r="CX21" s="68">
        <v>0</v>
      </c>
      <c r="CY21" s="68">
        <v>0</v>
      </c>
      <c r="CZ21" s="68">
        <v>0</v>
      </c>
      <c r="DA21" s="68">
        <v>0</v>
      </c>
      <c r="DB21" s="68">
        <v>0</v>
      </c>
      <c r="DC21" s="68">
        <v>0</v>
      </c>
      <c r="DD21" s="68">
        <v>0</v>
      </c>
      <c r="DE21" s="68">
        <v>0</v>
      </c>
      <c r="DF21" s="68">
        <v>0</v>
      </c>
      <c r="DG21" s="68">
        <v>0</v>
      </c>
    </row>
    <row r="22" spans="1:111" ht="19.5" customHeight="1">
      <c r="A22" s="75" t="s">
        <v>14</v>
      </c>
      <c r="B22" s="75" t="s">
        <v>14</v>
      </c>
      <c r="C22" s="75" t="s">
        <v>14</v>
      </c>
      <c r="D22" s="75" t="s">
        <v>273</v>
      </c>
      <c r="E22" s="68">
        <f t="shared" si="4"/>
        <v>601212</v>
      </c>
      <c r="F22" s="68">
        <f>F23</f>
        <v>601212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f>Q23</f>
        <v>601212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>
        <v>0</v>
      </c>
      <c r="DB22" s="68">
        <v>0</v>
      </c>
      <c r="DC22" s="68">
        <v>0</v>
      </c>
      <c r="DD22" s="68">
        <v>0</v>
      </c>
      <c r="DE22" s="68">
        <v>0</v>
      </c>
      <c r="DF22" s="68">
        <v>0</v>
      </c>
      <c r="DG22" s="68">
        <v>0</v>
      </c>
    </row>
    <row r="23" spans="1:111" ht="19.5" customHeight="1">
      <c r="A23" s="75" t="s">
        <v>91</v>
      </c>
      <c r="B23" s="75" t="s">
        <v>92</v>
      </c>
      <c r="C23" s="75" t="s">
        <v>75</v>
      </c>
      <c r="D23" s="75" t="s">
        <v>153</v>
      </c>
      <c r="E23" s="68">
        <f t="shared" si="4"/>
        <v>601212</v>
      </c>
      <c r="F23" s="68">
        <f>Q23</f>
        <v>601212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601212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>
        <v>0</v>
      </c>
      <c r="BV23" s="68">
        <v>0</v>
      </c>
      <c r="BW23" s="68">
        <v>0</v>
      </c>
      <c r="BX23" s="68">
        <v>0</v>
      </c>
      <c r="BY23" s="68">
        <v>0</v>
      </c>
      <c r="BZ23" s="68">
        <v>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0</v>
      </c>
      <c r="CS23" s="68">
        <v>0</v>
      </c>
      <c r="CT23" s="68">
        <v>0</v>
      </c>
      <c r="CU23" s="68">
        <v>0</v>
      </c>
      <c r="CV23" s="68">
        <v>0</v>
      </c>
      <c r="CW23" s="68">
        <v>0</v>
      </c>
      <c r="CX23" s="68">
        <v>0</v>
      </c>
      <c r="CY23" s="68">
        <v>0</v>
      </c>
      <c r="CZ23" s="68">
        <v>0</v>
      </c>
      <c r="DA23" s="68">
        <v>0</v>
      </c>
      <c r="DB23" s="68">
        <v>0</v>
      </c>
      <c r="DC23" s="68">
        <v>0</v>
      </c>
      <c r="DD23" s="68">
        <v>0</v>
      </c>
      <c r="DE23" s="68">
        <v>0</v>
      </c>
      <c r="DF23" s="68">
        <v>0</v>
      </c>
      <c r="DG23" s="68">
        <v>0</v>
      </c>
    </row>
  </sheetData>
  <sheetProtection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DB5:DB6"/>
    <mergeCell ref="CQ5:CQ6"/>
    <mergeCell ref="CR5:CR6"/>
    <mergeCell ref="CS5:CS6"/>
    <mergeCell ref="CT5:CT6"/>
    <mergeCell ref="CU5:CU6"/>
    <mergeCell ref="CV5:CV6"/>
    <mergeCell ref="DC5:DC6"/>
    <mergeCell ref="DD5:DD6"/>
    <mergeCell ref="DE5:DE6"/>
    <mergeCell ref="DF5:DF6"/>
    <mergeCell ref="DG5:DG6"/>
    <mergeCell ref="CW5:CW6"/>
    <mergeCell ref="CX5:CX6"/>
    <mergeCell ref="CY5:CY6"/>
    <mergeCell ref="CZ5:CZ6"/>
    <mergeCell ref="DA5:DA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4">
      <selection activeCell="D17" sqref="D17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53"/>
      <c r="B1" s="53"/>
      <c r="C1" s="53"/>
      <c r="D1" s="54"/>
      <c r="E1" s="53"/>
      <c r="F1" s="53"/>
      <c r="G1" s="31" t="s">
        <v>274</v>
      </c>
    </row>
    <row r="2" spans="1:7" ht="25.5" customHeight="1">
      <c r="A2" s="143" t="s">
        <v>275</v>
      </c>
      <c r="B2" s="143"/>
      <c r="C2" s="143"/>
      <c r="D2" s="143"/>
      <c r="E2" s="143"/>
      <c r="F2" s="143"/>
      <c r="G2" s="143"/>
    </row>
    <row r="3" spans="1:7" ht="19.5" customHeight="1">
      <c r="A3" s="64" t="s">
        <v>4</v>
      </c>
      <c r="B3" s="29"/>
      <c r="C3" s="29"/>
      <c r="D3" s="29"/>
      <c r="E3" s="56"/>
      <c r="F3" s="56"/>
      <c r="G3" s="31" t="s">
        <v>5</v>
      </c>
    </row>
    <row r="4" spans="1:7" ht="19.5" customHeight="1">
      <c r="A4" s="190" t="s">
        <v>276</v>
      </c>
      <c r="B4" s="191"/>
      <c r="C4" s="191"/>
      <c r="D4" s="192"/>
      <c r="E4" s="158" t="s">
        <v>96</v>
      </c>
      <c r="F4" s="167"/>
      <c r="G4" s="167"/>
    </row>
    <row r="5" spans="1:7" ht="19.5" customHeight="1">
      <c r="A5" s="161" t="s">
        <v>61</v>
      </c>
      <c r="B5" s="163"/>
      <c r="C5" s="193" t="s">
        <v>62</v>
      </c>
      <c r="D5" s="164" t="s">
        <v>277</v>
      </c>
      <c r="E5" s="167" t="s">
        <v>56</v>
      </c>
      <c r="F5" s="195" t="s">
        <v>278</v>
      </c>
      <c r="G5" s="197" t="s">
        <v>279</v>
      </c>
    </row>
    <row r="6" spans="1:7" ht="33.75" customHeight="1">
      <c r="A6" s="33" t="s">
        <v>68</v>
      </c>
      <c r="B6" s="34" t="s">
        <v>69</v>
      </c>
      <c r="C6" s="194"/>
      <c r="D6" s="182"/>
      <c r="E6" s="168"/>
      <c r="F6" s="196"/>
      <c r="G6" s="198"/>
    </row>
    <row r="7" spans="1:7" ht="19.5" customHeight="1">
      <c r="A7" s="35" t="s">
        <v>14</v>
      </c>
      <c r="B7" s="66" t="s">
        <v>14</v>
      </c>
      <c r="C7" s="69" t="s">
        <v>14</v>
      </c>
      <c r="D7" s="35" t="s">
        <v>56</v>
      </c>
      <c r="E7" s="70">
        <f>E8</f>
        <v>6775835.890000001</v>
      </c>
      <c r="F7" s="70">
        <f>F8</f>
        <v>6775835.890000001</v>
      </c>
      <c r="G7" s="68">
        <v>540000</v>
      </c>
    </row>
    <row r="8" spans="1:7" ht="19.5" customHeight="1">
      <c r="A8" s="35" t="s">
        <v>14</v>
      </c>
      <c r="B8" s="66" t="s">
        <v>14</v>
      </c>
      <c r="C8" s="69" t="s">
        <v>71</v>
      </c>
      <c r="D8" s="35" t="s">
        <v>72</v>
      </c>
      <c r="E8" s="70">
        <f>E9+E21+E34</f>
        <v>6775835.890000001</v>
      </c>
      <c r="F8" s="70">
        <f>F9+G21+G34</f>
        <v>6775835.890000001</v>
      </c>
      <c r="G8" s="68">
        <v>540000</v>
      </c>
    </row>
    <row r="9" spans="1:7" ht="19.5" customHeight="1">
      <c r="A9" s="35" t="s">
        <v>280</v>
      </c>
      <c r="B9" s="66" t="s">
        <v>14</v>
      </c>
      <c r="C9" s="69" t="s">
        <v>14</v>
      </c>
      <c r="D9" s="35" t="s">
        <v>281</v>
      </c>
      <c r="E9" s="70">
        <f>SUM(E10:E20)</f>
        <v>6225359.890000001</v>
      </c>
      <c r="F9" s="70">
        <f>SUM(F10:F20)</f>
        <v>6225359.890000001</v>
      </c>
      <c r="G9" s="68">
        <v>0</v>
      </c>
    </row>
    <row r="10" spans="1:7" ht="19.5" customHeight="1">
      <c r="A10" s="35" t="s">
        <v>282</v>
      </c>
      <c r="B10" s="66" t="s">
        <v>75</v>
      </c>
      <c r="C10" s="69" t="s">
        <v>76</v>
      </c>
      <c r="D10" s="35" t="s">
        <v>283</v>
      </c>
      <c r="E10" s="68">
        <v>1326168</v>
      </c>
      <c r="F10" s="68">
        <v>1326168</v>
      </c>
      <c r="G10" s="68">
        <v>0</v>
      </c>
    </row>
    <row r="11" spans="1:7" ht="19.5" customHeight="1">
      <c r="A11" s="35" t="s">
        <v>282</v>
      </c>
      <c r="B11" s="66" t="s">
        <v>92</v>
      </c>
      <c r="C11" s="69" t="s">
        <v>76</v>
      </c>
      <c r="D11" s="35" t="s">
        <v>284</v>
      </c>
      <c r="E11" s="68">
        <v>1714152</v>
      </c>
      <c r="F11" s="68">
        <v>1714152</v>
      </c>
      <c r="G11" s="68">
        <v>0</v>
      </c>
    </row>
    <row r="12" spans="1:7" ht="19.5" customHeight="1">
      <c r="A12" s="35" t="s">
        <v>282</v>
      </c>
      <c r="B12" s="66" t="s">
        <v>88</v>
      </c>
      <c r="C12" s="69" t="s">
        <v>76</v>
      </c>
      <c r="D12" s="35" t="s">
        <v>285</v>
      </c>
      <c r="E12" s="68">
        <v>900402</v>
      </c>
      <c r="F12" s="68">
        <v>900402</v>
      </c>
      <c r="G12" s="68">
        <v>0</v>
      </c>
    </row>
    <row r="13" spans="1:7" ht="19.5" customHeight="1">
      <c r="A13" s="35" t="s">
        <v>282</v>
      </c>
      <c r="B13" s="66" t="s">
        <v>159</v>
      </c>
      <c r="C13" s="69" t="s">
        <v>76</v>
      </c>
      <c r="D13" s="35" t="s">
        <v>286</v>
      </c>
      <c r="E13" s="68">
        <v>600327.36</v>
      </c>
      <c r="F13" s="68">
        <v>600327.36</v>
      </c>
      <c r="G13" s="68">
        <v>0</v>
      </c>
    </row>
    <row r="14" spans="1:7" ht="19.5" customHeight="1">
      <c r="A14" s="35" t="s">
        <v>282</v>
      </c>
      <c r="B14" s="66" t="s">
        <v>160</v>
      </c>
      <c r="C14" s="69" t="s">
        <v>76</v>
      </c>
      <c r="D14" s="35" t="s">
        <v>287</v>
      </c>
      <c r="E14" s="68">
        <v>300163.68</v>
      </c>
      <c r="F14" s="68">
        <v>300163.68</v>
      </c>
      <c r="G14" s="68">
        <v>0</v>
      </c>
    </row>
    <row r="15" spans="1:7" ht="19.5" customHeight="1">
      <c r="A15" s="35" t="s">
        <v>282</v>
      </c>
      <c r="B15" s="66" t="s">
        <v>288</v>
      </c>
      <c r="C15" s="69" t="s">
        <v>76</v>
      </c>
      <c r="D15" s="35" t="s">
        <v>289</v>
      </c>
      <c r="E15" s="68">
        <v>340544.82</v>
      </c>
      <c r="F15" s="68">
        <v>340544.82</v>
      </c>
      <c r="G15" s="68">
        <v>0</v>
      </c>
    </row>
    <row r="16" spans="1:7" ht="19.5" customHeight="1">
      <c r="A16" s="35" t="s">
        <v>282</v>
      </c>
      <c r="B16" s="66" t="s">
        <v>86</v>
      </c>
      <c r="C16" s="69" t="s">
        <v>76</v>
      </c>
      <c r="D16" s="35" t="s">
        <v>290</v>
      </c>
      <c r="E16" s="68">
        <v>83160</v>
      </c>
      <c r="F16" s="68">
        <v>83160</v>
      </c>
      <c r="G16" s="68">
        <v>0</v>
      </c>
    </row>
    <row r="17" spans="1:7" ht="19.5" customHeight="1">
      <c r="A17" s="35"/>
      <c r="B17" s="66"/>
      <c r="C17" s="69"/>
      <c r="D17" s="35" t="s">
        <v>453</v>
      </c>
      <c r="E17" s="68">
        <v>4000</v>
      </c>
      <c r="F17" s="68">
        <v>4000</v>
      </c>
      <c r="G17" s="68"/>
    </row>
    <row r="18" spans="1:7" ht="19.5" customHeight="1">
      <c r="A18" s="35" t="s">
        <v>282</v>
      </c>
      <c r="B18" s="66" t="s">
        <v>291</v>
      </c>
      <c r="C18" s="69" t="s">
        <v>76</v>
      </c>
      <c r="D18" s="35" t="s">
        <v>292</v>
      </c>
      <c r="E18" s="68">
        <v>80346.03</v>
      </c>
      <c r="F18" s="68">
        <v>80346.03</v>
      </c>
      <c r="G18" s="68">
        <v>0</v>
      </c>
    </row>
    <row r="19" spans="1:7" ht="19.5" customHeight="1">
      <c r="A19" s="35" t="s">
        <v>282</v>
      </c>
      <c r="B19" s="66" t="s">
        <v>161</v>
      </c>
      <c r="C19" s="69" t="s">
        <v>76</v>
      </c>
      <c r="D19" s="35" t="s">
        <v>153</v>
      </c>
      <c r="E19" s="68">
        <v>601212</v>
      </c>
      <c r="F19" s="68">
        <v>601212</v>
      </c>
      <c r="G19" s="68">
        <v>0</v>
      </c>
    </row>
    <row r="20" spans="1:7" ht="19.5" customHeight="1">
      <c r="A20" s="35" t="s">
        <v>282</v>
      </c>
      <c r="B20" s="66" t="s">
        <v>78</v>
      </c>
      <c r="C20" s="69" t="s">
        <v>76</v>
      </c>
      <c r="D20" s="35" t="s">
        <v>154</v>
      </c>
      <c r="E20" s="70">
        <v>274884</v>
      </c>
      <c r="F20" s="70">
        <v>274884</v>
      </c>
      <c r="G20" s="68">
        <v>0</v>
      </c>
    </row>
    <row r="21" spans="1:7" ht="19.5" customHeight="1">
      <c r="A21" s="35" t="s">
        <v>157</v>
      </c>
      <c r="B21" s="66" t="s">
        <v>14</v>
      </c>
      <c r="C21" s="69" t="s">
        <v>14</v>
      </c>
      <c r="D21" s="35" t="s">
        <v>293</v>
      </c>
      <c r="E21" s="68">
        <f>SUM(E22:E33)</f>
        <v>540000</v>
      </c>
      <c r="F21" s="70">
        <v>0</v>
      </c>
      <c r="G21" s="68">
        <f>SUM(G22:G33)</f>
        <v>540000</v>
      </c>
    </row>
    <row r="22" spans="1:7" ht="19.5" customHeight="1">
      <c r="A22" s="35" t="s">
        <v>294</v>
      </c>
      <c r="B22" s="66" t="s">
        <v>75</v>
      </c>
      <c r="C22" s="69" t="s">
        <v>76</v>
      </c>
      <c r="D22" s="35" t="s">
        <v>295</v>
      </c>
      <c r="E22" s="68">
        <v>210000</v>
      </c>
      <c r="F22" s="70">
        <v>0</v>
      </c>
      <c r="G22" s="68">
        <v>210000</v>
      </c>
    </row>
    <row r="23" spans="1:7" ht="19.5" customHeight="1">
      <c r="A23" s="35" t="s">
        <v>294</v>
      </c>
      <c r="B23" s="66" t="s">
        <v>81</v>
      </c>
      <c r="C23" s="69" t="s">
        <v>76</v>
      </c>
      <c r="D23" s="35" t="s">
        <v>296</v>
      </c>
      <c r="E23" s="68">
        <v>22400</v>
      </c>
      <c r="F23" s="70">
        <v>0</v>
      </c>
      <c r="G23" s="68">
        <v>22400</v>
      </c>
    </row>
    <row r="24" spans="1:7" ht="19.5" customHeight="1">
      <c r="A24" s="35" t="s">
        <v>294</v>
      </c>
      <c r="B24" s="66" t="s">
        <v>83</v>
      </c>
      <c r="C24" s="69" t="s">
        <v>76</v>
      </c>
      <c r="D24" s="35" t="s">
        <v>459</v>
      </c>
      <c r="E24" s="68">
        <v>33600</v>
      </c>
      <c r="F24" s="70">
        <v>0</v>
      </c>
      <c r="G24" s="68">
        <v>33600</v>
      </c>
    </row>
    <row r="25" spans="1:7" ht="19.5" customHeight="1">
      <c r="A25" s="35" t="s">
        <v>294</v>
      </c>
      <c r="B25" s="66" t="s">
        <v>158</v>
      </c>
      <c r="C25" s="69" t="s">
        <v>76</v>
      </c>
      <c r="D25" s="35" t="s">
        <v>297</v>
      </c>
      <c r="E25" s="68">
        <v>67200</v>
      </c>
      <c r="F25" s="70">
        <v>0</v>
      </c>
      <c r="G25" s="68">
        <v>67200</v>
      </c>
    </row>
    <row r="26" spans="1:7" ht="19.5" customHeight="1">
      <c r="A26" s="35" t="s">
        <v>294</v>
      </c>
      <c r="B26" s="66" t="s">
        <v>159</v>
      </c>
      <c r="C26" s="69" t="s">
        <v>76</v>
      </c>
      <c r="D26" s="35" t="s">
        <v>439</v>
      </c>
      <c r="E26" s="68">
        <v>14000</v>
      </c>
      <c r="F26" s="70">
        <v>0</v>
      </c>
      <c r="G26" s="68">
        <v>14000</v>
      </c>
    </row>
    <row r="27" spans="1:7" ht="19.5" customHeight="1">
      <c r="A27" s="35" t="s">
        <v>294</v>
      </c>
      <c r="B27" s="66" t="s">
        <v>160</v>
      </c>
      <c r="C27" s="69" t="s">
        <v>76</v>
      </c>
      <c r="D27" s="35" t="s">
        <v>440</v>
      </c>
      <c r="E27" s="68">
        <v>4200</v>
      </c>
      <c r="F27" s="70">
        <v>0</v>
      </c>
      <c r="G27" s="68">
        <v>4200</v>
      </c>
    </row>
    <row r="28" spans="1:7" ht="19.5" customHeight="1">
      <c r="A28" s="35" t="s">
        <v>294</v>
      </c>
      <c r="B28" s="66" t="s">
        <v>451</v>
      </c>
      <c r="C28" s="69" t="s">
        <v>76</v>
      </c>
      <c r="D28" s="35" t="s">
        <v>460</v>
      </c>
      <c r="E28" s="68">
        <v>140000</v>
      </c>
      <c r="F28" s="70"/>
      <c r="G28" s="68">
        <v>140000</v>
      </c>
    </row>
    <row r="29" spans="1:7" ht="19.5" customHeight="1">
      <c r="A29" s="35" t="s">
        <v>294</v>
      </c>
      <c r="B29" s="66" t="s">
        <v>455</v>
      </c>
      <c r="C29" s="69" t="s">
        <v>76</v>
      </c>
      <c r="D29" s="35" t="s">
        <v>298</v>
      </c>
      <c r="E29" s="68">
        <v>5000</v>
      </c>
      <c r="F29" s="70"/>
      <c r="G29" s="68">
        <v>5000</v>
      </c>
    </row>
    <row r="30" spans="1:7" ht="19.5" customHeight="1">
      <c r="A30" s="35" t="s">
        <v>294</v>
      </c>
      <c r="B30" s="66" t="s">
        <v>456</v>
      </c>
      <c r="C30" s="69" t="s">
        <v>76</v>
      </c>
      <c r="D30" s="35" t="s">
        <v>442</v>
      </c>
      <c r="E30" s="68">
        <v>22400</v>
      </c>
      <c r="F30" s="70"/>
      <c r="G30" s="68">
        <v>22400</v>
      </c>
    </row>
    <row r="31" spans="1:7" ht="19.5" customHeight="1">
      <c r="A31" s="35" t="s">
        <v>294</v>
      </c>
      <c r="B31" s="66" t="s">
        <v>457</v>
      </c>
      <c r="C31" s="69" t="s">
        <v>76</v>
      </c>
      <c r="D31" s="35" t="s">
        <v>461</v>
      </c>
      <c r="E31" s="68">
        <v>11200</v>
      </c>
      <c r="F31" s="70"/>
      <c r="G31" s="68">
        <v>11200</v>
      </c>
    </row>
    <row r="32" spans="1:7" ht="19.5" customHeight="1">
      <c r="A32" s="35" t="s">
        <v>294</v>
      </c>
      <c r="B32" s="66" t="s">
        <v>458</v>
      </c>
      <c r="C32" s="69" t="s">
        <v>76</v>
      </c>
      <c r="D32" s="35" t="s">
        <v>443</v>
      </c>
      <c r="E32" s="68">
        <v>5000</v>
      </c>
      <c r="F32" s="70"/>
      <c r="G32" s="68">
        <v>5000</v>
      </c>
    </row>
    <row r="33" spans="1:7" ht="19.5" customHeight="1">
      <c r="A33" s="35" t="s">
        <v>294</v>
      </c>
      <c r="B33" s="66" t="s">
        <v>168</v>
      </c>
      <c r="C33" s="69" t="s">
        <v>76</v>
      </c>
      <c r="D33" s="35" t="s">
        <v>165</v>
      </c>
      <c r="E33" s="68">
        <v>5000</v>
      </c>
      <c r="F33" s="70">
        <v>0</v>
      </c>
      <c r="G33" s="68">
        <v>5000</v>
      </c>
    </row>
    <row r="34" spans="1:7" ht="19.5" customHeight="1">
      <c r="A34" s="35" t="s">
        <v>471</v>
      </c>
      <c r="B34" s="66"/>
      <c r="C34" s="69"/>
      <c r="D34" s="35" t="s">
        <v>472</v>
      </c>
      <c r="E34" s="68">
        <f>E35+E36</f>
        <v>10476</v>
      </c>
      <c r="F34" s="70"/>
      <c r="G34" s="68">
        <f>G35+G36</f>
        <v>10476</v>
      </c>
    </row>
    <row r="35" spans="1:7" ht="19.5" customHeight="1">
      <c r="A35" s="35"/>
      <c r="B35" s="66"/>
      <c r="C35" s="69"/>
      <c r="D35" s="35" t="s">
        <v>462</v>
      </c>
      <c r="E35" s="68">
        <v>9900</v>
      </c>
      <c r="F35" s="70"/>
      <c r="G35" s="68">
        <v>9900</v>
      </c>
    </row>
    <row r="36" spans="1:7" ht="19.5" customHeight="1">
      <c r="A36" s="35"/>
      <c r="B36" s="66"/>
      <c r="C36" s="69"/>
      <c r="D36" s="35" t="s">
        <v>473</v>
      </c>
      <c r="E36" s="68">
        <v>576</v>
      </c>
      <c r="F36" s="70"/>
      <c r="G36" s="68">
        <v>576</v>
      </c>
    </row>
    <row r="37" ht="19.5" customHeight="1"/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E13" sqref="E1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26"/>
      <c r="B1" s="27"/>
      <c r="C1" s="27"/>
      <c r="D1" s="27"/>
      <c r="E1" s="27"/>
      <c r="F1" s="28" t="s">
        <v>299</v>
      </c>
    </row>
    <row r="2" spans="1:6" ht="19.5" customHeight="1">
      <c r="A2" s="143" t="s">
        <v>300</v>
      </c>
      <c r="B2" s="143"/>
      <c r="C2" s="143"/>
      <c r="D2" s="143"/>
      <c r="E2" s="143"/>
      <c r="F2" s="143"/>
    </row>
    <row r="3" spans="1:6" ht="19.5" customHeight="1">
      <c r="A3" s="64" t="s">
        <v>4</v>
      </c>
      <c r="B3" s="29"/>
      <c r="C3" s="29"/>
      <c r="D3" s="65"/>
      <c r="E3" s="65"/>
      <c r="F3" s="31" t="s">
        <v>5</v>
      </c>
    </row>
    <row r="4" spans="1:6" ht="19.5" customHeight="1">
      <c r="A4" s="161" t="s">
        <v>61</v>
      </c>
      <c r="B4" s="162"/>
      <c r="C4" s="163"/>
      <c r="D4" s="199" t="s">
        <v>62</v>
      </c>
      <c r="E4" s="169" t="s">
        <v>301</v>
      </c>
      <c r="F4" s="195" t="s">
        <v>66</v>
      </c>
    </row>
    <row r="5" spans="1:6" ht="19.5" customHeight="1">
      <c r="A5" s="32" t="s">
        <v>68</v>
      </c>
      <c r="B5" s="33" t="s">
        <v>69</v>
      </c>
      <c r="C5" s="34" t="s">
        <v>70</v>
      </c>
      <c r="D5" s="200"/>
      <c r="E5" s="169"/>
      <c r="F5" s="196"/>
    </row>
    <row r="6" spans="1:6" ht="19.5" customHeight="1">
      <c r="A6" s="66" t="s">
        <v>448</v>
      </c>
      <c r="B6" s="66" t="s">
        <v>449</v>
      </c>
      <c r="C6" s="66" t="s">
        <v>446</v>
      </c>
      <c r="D6" s="67" t="s">
        <v>463</v>
      </c>
      <c r="E6" s="67" t="s">
        <v>464</v>
      </c>
      <c r="F6" s="68">
        <v>80000</v>
      </c>
    </row>
    <row r="7" spans="1:6" ht="19.5" customHeight="1">
      <c r="A7" s="66" t="s">
        <v>14</v>
      </c>
      <c r="B7" s="66" t="s">
        <v>14</v>
      </c>
      <c r="C7" s="66" t="s">
        <v>14</v>
      </c>
      <c r="D7" s="67" t="s">
        <v>14</v>
      </c>
      <c r="E7" s="67" t="s">
        <v>14</v>
      </c>
      <c r="F7" s="68" t="s">
        <v>14</v>
      </c>
    </row>
    <row r="8" spans="1:6" ht="19.5" customHeight="1">
      <c r="A8" s="66" t="s">
        <v>14</v>
      </c>
      <c r="B8" s="66" t="s">
        <v>14</v>
      </c>
      <c r="C8" s="66" t="s">
        <v>14</v>
      </c>
      <c r="D8" s="67" t="s">
        <v>14</v>
      </c>
      <c r="E8" s="67" t="s">
        <v>14</v>
      </c>
      <c r="F8" s="68" t="s">
        <v>14</v>
      </c>
    </row>
    <row r="9" spans="1:6" ht="19.5" customHeight="1">
      <c r="A9" s="66" t="s">
        <v>14</v>
      </c>
      <c r="B9" s="66" t="s">
        <v>14</v>
      </c>
      <c r="C9" s="66" t="s">
        <v>14</v>
      </c>
      <c r="D9" s="67" t="s">
        <v>14</v>
      </c>
      <c r="E9" s="67" t="s">
        <v>14</v>
      </c>
      <c r="F9" s="68" t="s">
        <v>14</v>
      </c>
    </row>
    <row r="10" spans="1:6" ht="19.5" customHeight="1">
      <c r="A10" s="66" t="s">
        <v>14</v>
      </c>
      <c r="B10" s="66" t="s">
        <v>14</v>
      </c>
      <c r="C10" s="66" t="s">
        <v>14</v>
      </c>
      <c r="D10" s="67" t="s">
        <v>14</v>
      </c>
      <c r="E10" s="67" t="s">
        <v>14</v>
      </c>
      <c r="F10" s="68" t="s">
        <v>14</v>
      </c>
    </row>
    <row r="11" spans="1:6" ht="19.5" customHeight="1">
      <c r="A11" s="66" t="s">
        <v>14</v>
      </c>
      <c r="B11" s="66" t="s">
        <v>14</v>
      </c>
      <c r="C11" s="66" t="s">
        <v>14</v>
      </c>
      <c r="D11" s="67" t="s">
        <v>14</v>
      </c>
      <c r="E11" s="67" t="s">
        <v>14</v>
      </c>
      <c r="F11" s="68" t="s">
        <v>14</v>
      </c>
    </row>
    <row r="12" spans="1:6" ht="19.5" customHeight="1">
      <c r="A12" s="66" t="s">
        <v>14</v>
      </c>
      <c r="B12" s="66" t="s">
        <v>14</v>
      </c>
      <c r="C12" s="66" t="s">
        <v>14</v>
      </c>
      <c r="D12" s="67" t="s">
        <v>14</v>
      </c>
      <c r="E12" s="67" t="s">
        <v>14</v>
      </c>
      <c r="F12" s="68" t="s">
        <v>14</v>
      </c>
    </row>
    <row r="13" spans="1:6" ht="19.5" customHeight="1">
      <c r="A13" s="66" t="s">
        <v>14</v>
      </c>
      <c r="B13" s="66" t="s">
        <v>14</v>
      </c>
      <c r="C13" s="66" t="s">
        <v>14</v>
      </c>
      <c r="D13" s="67" t="s">
        <v>14</v>
      </c>
      <c r="E13" s="67" t="s">
        <v>14</v>
      </c>
      <c r="F13" s="68" t="s">
        <v>14</v>
      </c>
    </row>
    <row r="14" spans="1:6" ht="19.5" customHeight="1">
      <c r="A14" s="66" t="s">
        <v>14</v>
      </c>
      <c r="B14" s="66" t="s">
        <v>14</v>
      </c>
      <c r="C14" s="66" t="s">
        <v>14</v>
      </c>
      <c r="D14" s="67" t="s">
        <v>14</v>
      </c>
      <c r="E14" s="67" t="s">
        <v>14</v>
      </c>
      <c r="F14" s="68" t="s">
        <v>14</v>
      </c>
    </row>
    <row r="15" spans="1:6" ht="19.5" customHeight="1">
      <c r="A15" s="66" t="s">
        <v>14</v>
      </c>
      <c r="B15" s="66" t="s">
        <v>14</v>
      </c>
      <c r="C15" s="66" t="s">
        <v>14</v>
      </c>
      <c r="D15" s="67" t="s">
        <v>14</v>
      </c>
      <c r="E15" s="67" t="s">
        <v>14</v>
      </c>
      <c r="F15" s="68" t="s">
        <v>14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2001-12-31T16:13:12Z</dcterms:created>
  <dcterms:modified xsi:type="dcterms:W3CDTF">2022-01-25T06:05:27Z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1461C6AEB787490E94BFFE6F8BA48665</vt:lpwstr>
  </property>
  <property fmtid="{D5CDD505-2E9C-101B-9397-08002B2CF9AE}" pid="3" name="KSOProductBuildVer">
    <vt:lpwstr>2052-11.1.0.11294</vt:lpwstr>
  </property>
</Properties>
</file>